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- 업무파일(총괄)\01- 임용시험\2023학년도\03 원서접수 등\03-1 원서접수\"/>
    </mc:Choice>
  </mc:AlternateContent>
  <bookViews>
    <workbookView xWindow="600" yWindow="195" windowWidth="14160" windowHeight="9270" tabRatio="805"/>
  </bookViews>
  <sheets>
    <sheet name="공립" sheetId="28" r:id="rId1"/>
    <sheet name="사립" sheetId="27" r:id="rId2"/>
  </sheets>
  <definedNames>
    <definedName name="_xlnm._FilterDatabase" localSheetId="0" hidden="1">공립!$A$6:$O$36</definedName>
    <definedName name="_xlnm._FilterDatabase" localSheetId="1" hidden="1">사립!$A$7:$BA$27</definedName>
    <definedName name="_xlnm.Print_Area" localSheetId="0">공립!$A$1:$N$36</definedName>
    <definedName name="_xlnm.Print_Area" localSheetId="1">사립!$A$1:$BA$27</definedName>
  </definedNames>
  <calcPr calcId="152511"/>
</workbook>
</file>

<file path=xl/calcChain.xml><?xml version="1.0" encoding="utf-8"?>
<calcChain xmlns="http://schemas.openxmlformats.org/spreadsheetml/2006/main">
  <c r="AH25" i="27" l="1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H7" i="27"/>
  <c r="S26" i="27"/>
  <c r="T26" i="27"/>
  <c r="U26" i="27"/>
  <c r="V26" i="27"/>
  <c r="W26" i="27"/>
  <c r="X26" i="27"/>
  <c r="Y26" i="27"/>
  <c r="Z26" i="27"/>
  <c r="AA26" i="27"/>
  <c r="AB26" i="27"/>
  <c r="AC26" i="27"/>
  <c r="AD26" i="27"/>
  <c r="AE26" i="27"/>
  <c r="AF26" i="27"/>
  <c r="AG26" i="27"/>
  <c r="AH26" i="27" l="1"/>
  <c r="J7" i="28"/>
  <c r="M7" i="28" s="1"/>
  <c r="J8" i="28"/>
  <c r="M8" i="28" s="1"/>
  <c r="J9" i="28"/>
  <c r="M9" i="28" s="1"/>
  <c r="J10" i="28"/>
  <c r="M10" i="28" s="1"/>
  <c r="J11" i="28"/>
  <c r="M11" i="28" s="1"/>
  <c r="J12" i="28"/>
  <c r="M12" i="28" s="1"/>
  <c r="J13" i="28"/>
  <c r="M13" i="28" s="1"/>
  <c r="J14" i="28"/>
  <c r="M14" i="28" s="1"/>
  <c r="J15" i="28"/>
  <c r="M15" i="28" s="1"/>
  <c r="J16" i="28"/>
  <c r="M16" i="28" s="1"/>
  <c r="J17" i="28"/>
  <c r="J18" i="28"/>
  <c r="J19" i="28"/>
  <c r="M19" i="28" s="1"/>
  <c r="J20" i="28"/>
  <c r="M20" i="28" s="1"/>
  <c r="J21" i="28"/>
  <c r="M21" i="28" s="1"/>
  <c r="J22" i="28"/>
  <c r="M22" i="28" s="1"/>
  <c r="J23" i="28"/>
  <c r="M23" i="28" s="1"/>
  <c r="J24" i="28"/>
  <c r="J25" i="28"/>
  <c r="J26" i="28"/>
  <c r="J27" i="28"/>
  <c r="J28" i="28"/>
  <c r="J29" i="28"/>
  <c r="J30" i="28"/>
  <c r="M30" i="28" s="1"/>
  <c r="J31" i="28"/>
  <c r="M31" i="28" s="1"/>
  <c r="J32" i="28"/>
  <c r="J33" i="28"/>
  <c r="M33" i="28" s="1"/>
  <c r="J34" i="28"/>
  <c r="M34" i="28" s="1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K24" i="28" s="1"/>
  <c r="H25" i="28"/>
  <c r="H26" i="28"/>
  <c r="H27" i="28"/>
  <c r="H28" i="28"/>
  <c r="H29" i="28"/>
  <c r="H30" i="28"/>
  <c r="K30" i="28" s="1"/>
  <c r="H31" i="28"/>
  <c r="H32" i="28"/>
  <c r="H33" i="28"/>
  <c r="H34" i="28"/>
  <c r="C35" i="28"/>
  <c r="D35" i="28"/>
  <c r="E35" i="28"/>
  <c r="F35" i="28"/>
  <c r="G35" i="28"/>
  <c r="I35" i="28"/>
  <c r="J35" i="28" s="1"/>
  <c r="K12" i="28" l="1"/>
  <c r="K27" i="28"/>
  <c r="K21" i="28"/>
  <c r="K15" i="28"/>
  <c r="K32" i="28"/>
  <c r="K20" i="28"/>
  <c r="K14" i="28"/>
  <c r="K8" i="28"/>
  <c r="K31" i="28"/>
  <c r="K19" i="28"/>
  <c r="K13" i="28"/>
  <c r="K7" i="28"/>
  <c r="K25" i="28"/>
  <c r="K26" i="28"/>
  <c r="K18" i="28"/>
  <c r="K33" i="28"/>
  <c r="K9" i="28"/>
  <c r="K29" i="28"/>
  <c r="K23" i="28"/>
  <c r="K17" i="28"/>
  <c r="K11" i="28"/>
  <c r="K34" i="28"/>
  <c r="K28" i="28"/>
  <c r="K22" i="28"/>
  <c r="K16" i="28"/>
  <c r="K10" i="28"/>
  <c r="H35" i="28"/>
  <c r="K35" i="28" s="1"/>
  <c r="AX7" i="27"/>
  <c r="AY7" i="27" s="1"/>
  <c r="AX8" i="27"/>
  <c r="AY8" i="27" s="1"/>
  <c r="AX9" i="27"/>
  <c r="AY9" i="27" s="1"/>
  <c r="AX10" i="27"/>
  <c r="AY10" i="27" s="1"/>
  <c r="AX11" i="27"/>
  <c r="AY11" i="27" s="1"/>
  <c r="AX12" i="27"/>
  <c r="AY12" i="27" s="1"/>
  <c r="AX13" i="27"/>
  <c r="AY13" i="27" s="1"/>
  <c r="AX14" i="27"/>
  <c r="AY14" i="27" s="1"/>
  <c r="AX15" i="27"/>
  <c r="AY15" i="27" s="1"/>
  <c r="AX16" i="27"/>
  <c r="AY16" i="27" s="1"/>
  <c r="AX17" i="27"/>
  <c r="AY17" i="27" s="1"/>
  <c r="AX18" i="27"/>
  <c r="AY18" i="27" s="1"/>
  <c r="AX19" i="27"/>
  <c r="AY19" i="27" s="1"/>
  <c r="AX20" i="27"/>
  <c r="AY20" i="27" s="1"/>
  <c r="AX21" i="27"/>
  <c r="AY21" i="27" s="1"/>
  <c r="AX22" i="27"/>
  <c r="AY22" i="27" s="1"/>
  <c r="AX23" i="27"/>
  <c r="AY23" i="27" s="1"/>
  <c r="AX24" i="27"/>
  <c r="AY24" i="27" s="1"/>
  <c r="AX25" i="27"/>
  <c r="AY25" i="27" s="1"/>
  <c r="AI26" i="27"/>
  <c r="AJ26" i="27"/>
  <c r="AK26" i="27"/>
  <c r="AL26" i="27"/>
  <c r="AM26" i="27"/>
  <c r="AN26" i="27"/>
  <c r="AO26" i="27"/>
  <c r="AP26" i="27"/>
  <c r="AQ26" i="27"/>
  <c r="AR26" i="27"/>
  <c r="AS26" i="27"/>
  <c r="AT26" i="27"/>
  <c r="AU26" i="27"/>
  <c r="AV26" i="27"/>
  <c r="AW26" i="27"/>
  <c r="R7" i="27"/>
  <c r="R8" i="27"/>
  <c r="R9" i="27"/>
  <c r="R10" i="27"/>
  <c r="R11" i="27"/>
  <c r="R12" i="27"/>
  <c r="R13" i="27"/>
  <c r="R14" i="27"/>
  <c r="R15" i="27"/>
  <c r="R16" i="27"/>
  <c r="R17" i="27"/>
  <c r="R18" i="27"/>
  <c r="R19" i="27"/>
  <c r="R20" i="27"/>
  <c r="R21" i="27"/>
  <c r="R22" i="27"/>
  <c r="R23" i="27"/>
  <c r="R24" i="27"/>
  <c r="R25" i="27"/>
  <c r="C26" i="27"/>
  <c r="D26" i="27"/>
  <c r="E26" i="27"/>
  <c r="F26" i="27"/>
  <c r="G26" i="27"/>
  <c r="H26" i="27"/>
  <c r="I26" i="27"/>
  <c r="J26" i="27"/>
  <c r="K26" i="27"/>
  <c r="L26" i="27"/>
  <c r="M26" i="27"/>
  <c r="N26" i="27"/>
  <c r="O26" i="27"/>
  <c r="P26" i="27"/>
  <c r="AZ25" i="27" l="1"/>
  <c r="AX26" i="27"/>
  <c r="AZ8" i="27"/>
  <c r="AZ9" i="27"/>
  <c r="AZ14" i="27"/>
  <c r="AZ15" i="27"/>
  <c r="AZ17" i="27"/>
  <c r="AZ20" i="27"/>
  <c r="AZ21" i="27"/>
  <c r="AZ23" i="27"/>
  <c r="AY26" i="27" l="1"/>
  <c r="AZ19" i="27"/>
  <c r="AZ13" i="27"/>
  <c r="AZ7" i="27"/>
  <c r="AZ24" i="27"/>
  <c r="AZ18" i="27"/>
  <c r="AZ12" i="27"/>
  <c r="AZ11" i="27"/>
  <c r="AZ22" i="27"/>
  <c r="AZ16" i="27"/>
  <c r="AZ10" i="27"/>
  <c r="Q26" i="27" l="1"/>
  <c r="R26" i="27" s="1"/>
  <c r="L32" i="28" l="1"/>
  <c r="L31" i="28"/>
  <c r="L34" i="28"/>
  <c r="L33" i="28"/>
  <c r="AZ26" i="27" l="1"/>
  <c r="M35" i="28"/>
  <c r="L19" i="28" l="1"/>
  <c r="L24" i="28"/>
  <c r="L12" i="28"/>
  <c r="L29" i="28"/>
  <c r="L23" i="28"/>
  <c r="L17" i="28"/>
  <c r="L11" i="28"/>
  <c r="L28" i="28"/>
  <c r="L22" i="28"/>
  <c r="L16" i="28"/>
  <c r="L10" i="28"/>
  <c r="L25" i="28"/>
  <c r="L30" i="28"/>
  <c r="L15" i="28"/>
  <c r="L13" i="28"/>
  <c r="L18" i="28"/>
  <c r="L27" i="28"/>
  <c r="L21" i="28"/>
  <c r="L9" i="28"/>
  <c r="L26" i="28"/>
  <c r="L20" i="28"/>
  <c r="L14" i="28"/>
  <c r="L8" i="28"/>
  <c r="L7" i="28"/>
  <c r="L35" i="28" l="1"/>
</calcChain>
</file>

<file path=xl/sharedStrings.xml><?xml version="1.0" encoding="utf-8"?>
<sst xmlns="http://schemas.openxmlformats.org/spreadsheetml/2006/main" count="132" uniqueCount="78">
  <si>
    <r>
      <rPr>
        <sz val="11"/>
        <rFont val="Arial Unicode MS"/>
        <family val="3"/>
        <charset val="129"/>
      </rPr>
      <t>충청북도교육청</t>
    </r>
    <phoneticPr fontId="1" type="noConversion"/>
  </si>
  <si>
    <t>순</t>
    <phoneticPr fontId="1" type="noConversion"/>
  </si>
  <si>
    <t>과     목</t>
    <phoneticPr fontId="1" type="noConversion"/>
  </si>
  <si>
    <t>합   계</t>
    <phoneticPr fontId="1" type="noConversion"/>
  </si>
  <si>
    <r>
      <t xml:space="preserve">* </t>
    </r>
    <r>
      <rPr>
        <sz val="12"/>
        <rFont val="Arial Unicode MS"/>
        <family val="3"/>
        <charset val="129"/>
      </rPr>
      <t>매일</t>
    </r>
    <r>
      <rPr>
        <sz val="12"/>
        <rFont val="Arial Narrow"/>
        <family val="2"/>
      </rPr>
      <t xml:space="preserve"> 18:00 </t>
    </r>
    <r>
      <rPr>
        <sz val="12"/>
        <rFont val="Arial Unicode MS"/>
        <family val="3"/>
        <charset val="129"/>
      </rPr>
      <t>기준</t>
    </r>
    <r>
      <rPr>
        <sz val="12"/>
        <rFont val="Arial Unicode MS"/>
        <family val="3"/>
        <charset val="129"/>
      </rPr>
      <t>이며</t>
    </r>
    <r>
      <rPr>
        <sz val="12"/>
        <rFont val="Arial Narrow"/>
        <family val="2"/>
      </rPr>
      <t xml:space="preserve">, </t>
    </r>
    <r>
      <rPr>
        <sz val="12"/>
        <rFont val="Arial Unicode MS"/>
        <family val="3"/>
        <charset val="129"/>
      </rPr>
      <t>원서접수</t>
    </r>
    <r>
      <rPr>
        <sz val="12"/>
        <rFont val="Arial Narrow"/>
        <family val="2"/>
      </rPr>
      <t xml:space="preserve"> </t>
    </r>
    <r>
      <rPr>
        <sz val="12"/>
        <rFont val="Arial Unicode MS"/>
        <family val="3"/>
        <charset val="129"/>
      </rPr>
      <t>취소</t>
    </r>
    <r>
      <rPr>
        <sz val="12"/>
        <rFont val="Arial Narrow"/>
        <family val="2"/>
      </rPr>
      <t xml:space="preserve"> </t>
    </r>
    <r>
      <rPr>
        <sz val="12"/>
        <rFont val="Arial Unicode MS"/>
        <family val="3"/>
        <charset val="129"/>
      </rPr>
      <t>등으로</t>
    </r>
    <r>
      <rPr>
        <sz val="12"/>
        <rFont val="Arial Narrow"/>
        <family val="2"/>
      </rPr>
      <t xml:space="preserve"> </t>
    </r>
    <r>
      <rPr>
        <sz val="12"/>
        <rFont val="Arial Unicode MS"/>
        <family val="3"/>
        <charset val="129"/>
      </rPr>
      <t>변경될</t>
    </r>
    <r>
      <rPr>
        <sz val="12"/>
        <rFont val="Arial Narrow"/>
        <family val="2"/>
      </rPr>
      <t xml:space="preserve"> </t>
    </r>
    <r>
      <rPr>
        <sz val="12"/>
        <rFont val="Arial Unicode MS"/>
        <family val="3"/>
        <charset val="129"/>
      </rPr>
      <t>수</t>
    </r>
    <r>
      <rPr>
        <sz val="12"/>
        <rFont val="Arial Narrow"/>
        <family val="2"/>
      </rPr>
      <t xml:space="preserve"> </t>
    </r>
    <r>
      <rPr>
        <sz val="12"/>
        <rFont val="Arial Unicode MS"/>
        <family val="3"/>
        <charset val="129"/>
      </rPr>
      <t>있음</t>
    </r>
    <r>
      <rPr>
        <sz val="12"/>
        <rFont val="Arial Narrow"/>
        <family val="2"/>
      </rPr>
      <t>.</t>
    </r>
    <phoneticPr fontId="1" type="noConversion"/>
  </si>
  <si>
    <t>선발예정인원</t>
    <phoneticPr fontId="1" type="noConversion"/>
  </si>
  <si>
    <t>공사립
동시지원</t>
    <phoneticPr fontId="1" type="noConversion"/>
  </si>
  <si>
    <t>비고</t>
    <phoneticPr fontId="1" type="noConversion"/>
  </si>
  <si>
    <t>경쟁률(누적)</t>
    <phoneticPr fontId="1" type="noConversion"/>
  </si>
  <si>
    <t>공립만
지원</t>
    <phoneticPr fontId="1" type="noConversion"/>
  </si>
  <si>
    <t>국어</t>
  </si>
  <si>
    <t>수학</t>
  </si>
  <si>
    <t>영어</t>
  </si>
  <si>
    <t>일반사회</t>
  </si>
  <si>
    <t>지리</t>
  </si>
  <si>
    <t>역사</t>
  </si>
  <si>
    <t>물리</t>
  </si>
  <si>
    <t>화학</t>
  </si>
  <si>
    <t>생물</t>
  </si>
  <si>
    <t>지구과학</t>
  </si>
  <si>
    <t>체육</t>
  </si>
  <si>
    <t>음악</t>
  </si>
  <si>
    <t>미술</t>
  </si>
  <si>
    <t>기술</t>
  </si>
  <si>
    <t>가정</t>
  </si>
  <si>
    <t>일본어</t>
  </si>
  <si>
    <t>기계</t>
  </si>
  <si>
    <t>전기</t>
  </si>
  <si>
    <t>전자</t>
  </si>
  <si>
    <t>상업</t>
  </si>
  <si>
    <t>특수(중등)</t>
  </si>
  <si>
    <t>보건</t>
  </si>
  <si>
    <t>사서</t>
  </si>
  <si>
    <t>전문상담</t>
  </si>
  <si>
    <t>영양</t>
  </si>
  <si>
    <t>장애</t>
    <phoneticPr fontId="1" type="noConversion"/>
  </si>
  <si>
    <t>접수인원</t>
    <phoneticPr fontId="1" type="noConversion"/>
  </si>
  <si>
    <t>접수인원</t>
    <phoneticPr fontId="1" type="noConversion"/>
  </si>
  <si>
    <t>일반</t>
    <phoneticPr fontId="1" type="noConversion"/>
  </si>
  <si>
    <t>(단위:명)</t>
    <phoneticPr fontId="1" type="noConversion"/>
  </si>
  <si>
    <t>동물자원</t>
  </si>
  <si>
    <t>도덕·윤리</t>
    <phoneticPr fontId="1" type="noConversion"/>
  </si>
  <si>
    <t>정보·컴퓨터</t>
    <phoneticPr fontId="1" type="noConversion"/>
  </si>
  <si>
    <t>도덕ᆞ윤리</t>
    <phoneticPr fontId="1" type="noConversion"/>
  </si>
  <si>
    <t>정보ᆞ컴퓨터</t>
    <phoneticPr fontId="1" type="noConversion"/>
  </si>
  <si>
    <t>선발예정인원(일반)</t>
    <phoneticPr fontId="1" type="noConversion"/>
  </si>
  <si>
    <t>청
석
학
원</t>
    <phoneticPr fontId="21" type="noConversion"/>
  </si>
  <si>
    <t>서
원
학
원</t>
    <phoneticPr fontId="21" type="noConversion"/>
  </si>
  <si>
    <t>세
광
학
원</t>
    <phoneticPr fontId="21" type="noConversion"/>
  </si>
  <si>
    <t>일
신
학
원</t>
    <phoneticPr fontId="21" type="noConversion"/>
  </si>
  <si>
    <t>형
석
학
원</t>
    <phoneticPr fontId="21" type="noConversion"/>
  </si>
  <si>
    <t>신
흥
학
원</t>
    <phoneticPr fontId="21" type="noConversion"/>
  </si>
  <si>
    <t>동
성
학
원</t>
    <phoneticPr fontId="21" type="noConversion"/>
  </si>
  <si>
    <t>문
흥
학
원</t>
    <phoneticPr fontId="21" type="noConversion"/>
  </si>
  <si>
    <t>영
산
학
원</t>
    <phoneticPr fontId="21" type="noConversion"/>
  </si>
  <si>
    <t>이
산
학
원</t>
    <phoneticPr fontId="21" type="noConversion"/>
  </si>
  <si>
    <t>칠
보
학
원</t>
    <phoneticPr fontId="21" type="noConversion"/>
  </si>
  <si>
    <t>숭
덕
원</t>
    <phoneticPr fontId="21" type="noConversion"/>
  </si>
  <si>
    <t>합
계</t>
    <phoneticPr fontId="1" type="noConversion"/>
  </si>
  <si>
    <t>합
계</t>
    <phoneticPr fontId="1" type="noConversion"/>
  </si>
  <si>
    <t>충
북
광
화
원</t>
    <phoneticPr fontId="21" type="noConversion"/>
  </si>
  <si>
    <t>대
원
교
육
재
단</t>
    <phoneticPr fontId="21" type="noConversion"/>
  </si>
  <si>
    <t>꽃
동
네
현
도
학
원</t>
    <phoneticPr fontId="21" type="noConversion"/>
  </si>
  <si>
    <t>경
쟁
률
(누적)</t>
    <phoneticPr fontId="1" type="noConversion"/>
  </si>
  <si>
    <t>소
계</t>
    <phoneticPr fontId="1" type="noConversion"/>
  </si>
  <si>
    <t>비
고</t>
    <phoneticPr fontId="1" type="noConversion"/>
  </si>
  <si>
    <t>특수(중등)
직업교육</t>
    <phoneticPr fontId="1" type="noConversion"/>
  </si>
  <si>
    <t>일
반</t>
    <phoneticPr fontId="1" type="noConversion"/>
  </si>
  <si>
    <t>장
애</t>
    <phoneticPr fontId="1" type="noConversion"/>
  </si>
  <si>
    <t>공
립</t>
    <phoneticPr fontId="1" type="noConversion"/>
  </si>
  <si>
    <t>소
계</t>
    <phoneticPr fontId="1" type="noConversion"/>
  </si>
  <si>
    <t>소
계</t>
    <phoneticPr fontId="1" type="noConversion"/>
  </si>
  <si>
    <t>합
계</t>
    <phoneticPr fontId="1" type="noConversion"/>
  </si>
  <si>
    <t>사립만 지원</t>
    <phoneticPr fontId="1" type="noConversion"/>
  </si>
  <si>
    <t>공사립동시 지원</t>
    <phoneticPr fontId="1" type="noConversion"/>
  </si>
  <si>
    <t>충
북
광
화
원</t>
  </si>
  <si>
    <r>
      <rPr>
        <sz val="16"/>
        <color theme="6" tint="-0.499984740745262"/>
        <rFont val="HY헤드라인M"/>
        <family val="1"/>
        <charset val="129"/>
      </rPr>
      <t>2023학년도</t>
    </r>
    <r>
      <rPr>
        <sz val="16"/>
        <rFont val="HY헤드라인M"/>
        <family val="1"/>
        <charset val="129"/>
      </rPr>
      <t xml:space="preserve"> 공립 중등교사 임용시험 응시원서 접수 결과 </t>
    </r>
    <r>
      <rPr>
        <sz val="16"/>
        <color rgb="FFFF0000"/>
        <rFont val="HY헤드라인M"/>
        <family val="1"/>
        <charset val="129"/>
      </rPr>
      <t>(최종)</t>
    </r>
    <phoneticPr fontId="1" type="noConversion"/>
  </si>
  <si>
    <r>
      <rPr>
        <sz val="20"/>
        <color theme="6" tint="-0.499984740745262"/>
        <rFont val="HY헤드라인M"/>
        <family val="1"/>
        <charset val="129"/>
      </rPr>
      <t>2023학년도</t>
    </r>
    <r>
      <rPr>
        <sz val="20"/>
        <rFont val="HY헤드라인M"/>
        <family val="1"/>
        <charset val="129"/>
      </rPr>
      <t xml:space="preserve"> 사립 중등교사 임용시험 응시원서 접수 결과 </t>
    </r>
    <r>
      <rPr>
        <sz val="20"/>
        <color rgb="FFFF0000"/>
        <rFont val="HY헤드라인M"/>
        <family val="1"/>
        <charset val="129"/>
      </rPr>
      <t>(사립-최종)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</si>
</sst>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);[Red]\(0.0\)"/>
    <numFmt numFmtId="177" formatCode="#,##0.0_ "/>
    <numFmt numFmtId="178" formatCode="000\-000"/>
  </numFmts>
  <fonts count="3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Arial Unicode MS"/>
      <family val="3"/>
      <charset val="129"/>
    </font>
    <font>
      <sz val="12"/>
      <name val="Arial Unicode MS"/>
      <family val="3"/>
      <charset val="129"/>
    </font>
    <font>
      <sz val="14"/>
      <name val="Arial Unicode MS"/>
      <family val="3"/>
      <charset val="129"/>
    </font>
    <font>
      <sz val="11"/>
      <name val="Arial Unicode MS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sz val="20"/>
      <name val="HY헤드라인M"/>
      <family val="1"/>
      <charset val="129"/>
    </font>
    <font>
      <sz val="20"/>
      <color theme="6" tint="-0.499984740745262"/>
      <name val="HY헤드라인M"/>
      <family val="1"/>
      <charset val="129"/>
    </font>
    <font>
      <sz val="16"/>
      <color theme="6" tint="-0.499984740745262"/>
      <name val="HY헤드라인M"/>
      <family val="1"/>
      <charset val="129"/>
    </font>
    <font>
      <sz val="20"/>
      <color rgb="FFFF0000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1" fontId="1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3" borderId="4" applyNumberFormat="0" applyFont="0" applyAlignment="0" applyProtection="0">
      <alignment vertical="center"/>
    </xf>
    <xf numFmtId="0" fontId="15" fillId="0" borderId="0"/>
  </cellStyleXfs>
  <cellXfs count="138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1" fillId="0" borderId="0" xfId="0" applyNumberFormat="1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11" fillId="0" borderId="0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10" fillId="0" borderId="0" xfId="0" applyFont="1" applyBorder="1" applyAlignment="1">
      <alignment horizontal="right" vertical="center" shrinkToFit="1"/>
    </xf>
    <xf numFmtId="0" fontId="11" fillId="0" borderId="0" xfId="0" applyNumberFormat="1" applyFont="1" applyBorder="1" applyAlignment="1">
      <alignment horizontal="left" vertical="center" shrinkToFit="1"/>
    </xf>
    <xf numFmtId="0" fontId="12" fillId="2" borderId="1" xfId="0" applyNumberFormat="1" applyFont="1" applyFill="1" applyBorder="1" applyAlignment="1">
      <alignment horizontal="center" vertical="center" shrinkToFit="1"/>
    </xf>
    <xf numFmtId="178" fontId="18" fillId="0" borderId="0" xfId="4" applyNumberFormat="1" applyFont="1" applyFill="1" applyAlignment="1">
      <alignment horizontal="right" shrinkToFit="1"/>
    </xf>
    <xf numFmtId="0" fontId="16" fillId="2" borderId="0" xfId="0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1" fillId="0" borderId="0" xfId="0" applyNumberFormat="1" applyFont="1" applyBorder="1" applyAlignment="1">
      <alignment horizontal="left" vertical="center" shrinkToFit="1"/>
    </xf>
    <xf numFmtId="178" fontId="18" fillId="0" borderId="5" xfId="4" applyNumberFormat="1" applyFont="1" applyFill="1" applyBorder="1" applyAlignment="1">
      <alignment horizont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 shrinkToFit="1"/>
    </xf>
    <xf numFmtId="0" fontId="20" fillId="2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24" fillId="7" borderId="12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shrinkToFit="1"/>
    </xf>
    <xf numFmtId="0" fontId="17" fillId="0" borderId="23" xfId="0" applyFont="1" applyFill="1" applyBorder="1" applyAlignment="1">
      <alignment horizontal="center" vertical="center" shrinkToFit="1"/>
    </xf>
    <xf numFmtId="41" fontId="14" fillId="4" borderId="24" xfId="1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 shrinkToFit="1"/>
    </xf>
    <xf numFmtId="41" fontId="14" fillId="5" borderId="25" xfId="1" applyFont="1" applyFill="1" applyBorder="1" applyAlignment="1">
      <alignment horizontal="center" vertical="center" shrinkToFit="1"/>
    </xf>
    <xf numFmtId="41" fontId="14" fillId="5" borderId="26" xfId="1" applyFont="1" applyFill="1" applyBorder="1" applyAlignment="1">
      <alignment horizontal="center" vertical="center" shrinkToFit="1"/>
    </xf>
    <xf numFmtId="177" fontId="14" fillId="2" borderId="8" xfId="0" applyNumberFormat="1" applyFont="1" applyFill="1" applyBorder="1" applyAlignment="1">
      <alignment horizontal="center" vertical="center" shrinkToFit="1"/>
    </xf>
    <xf numFmtId="177" fontId="14" fillId="5" borderId="8" xfId="0" applyNumberFormat="1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shrinkToFit="1"/>
    </xf>
    <xf numFmtId="0" fontId="23" fillId="6" borderId="12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/>
    </xf>
    <xf numFmtId="176" fontId="20" fillId="2" borderId="1" xfId="0" applyNumberFormat="1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center" vertical="center" shrinkToFit="1"/>
    </xf>
    <xf numFmtId="0" fontId="20" fillId="0" borderId="9" xfId="0" applyFont="1" applyFill="1" applyBorder="1" applyAlignment="1">
      <alignment horizontal="center" vertical="center" shrinkToFit="1"/>
    </xf>
    <xf numFmtId="176" fontId="20" fillId="5" borderId="1" xfId="0" applyNumberFormat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41" fontId="20" fillId="5" borderId="25" xfId="1" applyFont="1" applyFill="1" applyBorder="1" applyAlignment="1">
      <alignment horizontal="center" vertical="center" shrinkToFit="1"/>
    </xf>
    <xf numFmtId="41" fontId="20" fillId="5" borderId="26" xfId="1" applyFont="1" applyFill="1" applyBorder="1" applyAlignment="1">
      <alignment horizontal="center" vertical="center" shrinkToFit="1"/>
    </xf>
    <xf numFmtId="176" fontId="20" fillId="2" borderId="8" xfId="0" applyNumberFormat="1" applyFont="1" applyFill="1" applyBorder="1" applyAlignment="1">
      <alignment horizontal="center" vertical="center" shrinkToFit="1"/>
    </xf>
    <xf numFmtId="176" fontId="20" fillId="5" borderId="8" xfId="0" applyNumberFormat="1" applyFont="1" applyFill="1" applyBorder="1" applyAlignment="1">
      <alignment horizontal="center" vertical="center" shrinkToFit="1"/>
    </xf>
    <xf numFmtId="0" fontId="20" fillId="0" borderId="23" xfId="0" applyFont="1" applyFill="1" applyBorder="1" applyAlignment="1">
      <alignment horizontal="center" vertical="center" shrinkToFit="1"/>
    </xf>
    <xf numFmtId="0" fontId="20" fillId="4" borderId="24" xfId="0" applyFont="1" applyFill="1" applyBorder="1" applyAlignment="1">
      <alignment horizontal="center" vertical="center" shrinkToFit="1"/>
    </xf>
    <xf numFmtId="0" fontId="20" fillId="5" borderId="25" xfId="0" applyFont="1" applyFill="1" applyBorder="1" applyAlignment="1">
      <alignment horizontal="center" vertical="center" shrinkToFit="1"/>
    </xf>
    <xf numFmtId="0" fontId="20" fillId="5" borderId="26" xfId="0" applyFont="1" applyFill="1" applyBorder="1" applyAlignment="1">
      <alignment horizontal="center" vertical="center" shrinkToFit="1"/>
    </xf>
    <xf numFmtId="0" fontId="20" fillId="7" borderId="1" xfId="0" applyFont="1" applyFill="1" applyBorder="1" applyAlignment="1">
      <alignment horizontal="center" vertical="center" shrinkToFit="1"/>
    </xf>
    <xf numFmtId="0" fontId="20" fillId="7" borderId="26" xfId="0" applyFont="1" applyFill="1" applyBorder="1" applyAlignment="1">
      <alignment horizontal="center" vertical="center" shrinkToFit="1"/>
    </xf>
    <xf numFmtId="0" fontId="20" fillId="7" borderId="3" xfId="0" applyFont="1" applyFill="1" applyBorder="1" applyAlignment="1">
      <alignment horizontal="center" vertical="center" shrinkToFit="1"/>
    </xf>
    <xf numFmtId="0" fontId="19" fillId="4" borderId="24" xfId="0" applyFont="1" applyFill="1" applyBorder="1" applyAlignment="1">
      <alignment horizontal="center" vertical="center" wrapText="1"/>
    </xf>
    <xf numFmtId="41" fontId="20" fillId="4" borderId="27" xfId="1" applyFont="1" applyFill="1" applyBorder="1" applyAlignment="1">
      <alignment horizontal="center" vertical="center" shrinkToFit="1"/>
    </xf>
    <xf numFmtId="0" fontId="20" fillId="4" borderId="27" xfId="0" applyFont="1" applyFill="1" applyBorder="1" applyAlignment="1">
      <alignment horizontal="center" vertical="center" shrinkToFit="1"/>
    </xf>
    <xf numFmtId="0" fontId="12" fillId="5" borderId="23" xfId="0" applyFont="1" applyFill="1" applyBorder="1" applyAlignment="1">
      <alignment horizontal="center" vertical="center" wrapText="1" shrinkToFit="1"/>
    </xf>
    <xf numFmtId="0" fontId="12" fillId="5" borderId="1" xfId="0" applyFont="1" applyFill="1" applyBorder="1" applyAlignment="1">
      <alignment horizontal="center" vertical="center" wrapText="1" shrinkToFit="1"/>
    </xf>
    <xf numFmtId="0" fontId="12" fillId="7" borderId="1" xfId="0" applyFont="1" applyFill="1" applyBorder="1" applyAlignment="1">
      <alignment horizontal="center" vertical="center" wrapText="1" shrinkToFit="1"/>
    </xf>
    <xf numFmtId="0" fontId="20" fillId="7" borderId="33" xfId="0" applyFont="1" applyFill="1" applyBorder="1" applyAlignment="1">
      <alignment horizontal="center" vertical="center" shrinkToFit="1"/>
    </xf>
    <xf numFmtId="41" fontId="14" fillId="7" borderId="26" xfId="1" applyFont="1" applyFill="1" applyBorder="1" applyAlignment="1">
      <alignment horizontal="center" vertical="center" shrinkToFit="1"/>
    </xf>
    <xf numFmtId="41" fontId="14" fillId="4" borderId="27" xfId="1" applyFont="1" applyFill="1" applyBorder="1" applyAlignment="1">
      <alignment horizontal="center" vertical="center" shrinkToFit="1"/>
    </xf>
    <xf numFmtId="0" fontId="14" fillId="4" borderId="24" xfId="0" applyFont="1" applyFill="1" applyBorder="1" applyAlignment="1">
      <alignment horizontal="center" vertical="center" shrinkToFit="1"/>
    </xf>
    <xf numFmtId="0" fontId="23" fillId="6" borderId="5" xfId="0" applyFont="1" applyFill="1" applyBorder="1" applyAlignment="1">
      <alignment horizontal="center" vertical="center" wrapText="1"/>
    </xf>
    <xf numFmtId="41" fontId="14" fillId="5" borderId="34" xfId="1" applyFont="1" applyFill="1" applyBorder="1" applyAlignment="1">
      <alignment horizontal="center" vertical="center" shrinkToFit="1"/>
    </xf>
    <xf numFmtId="0" fontId="23" fillId="6" borderId="36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shrinkToFit="1"/>
    </xf>
    <xf numFmtId="0" fontId="17" fillId="8" borderId="23" xfId="0" applyFont="1" applyFill="1" applyBorder="1" applyAlignment="1">
      <alignment horizontal="center" vertical="center" shrinkToFit="1"/>
    </xf>
    <xf numFmtId="0" fontId="12" fillId="8" borderId="1" xfId="0" applyFont="1" applyFill="1" applyBorder="1" applyAlignment="1">
      <alignment horizontal="center" vertical="center" shrinkToFit="1"/>
    </xf>
    <xf numFmtId="0" fontId="12" fillId="8" borderId="23" xfId="0" applyFont="1" applyFill="1" applyBorder="1" applyAlignment="1">
      <alignment horizontal="center" vertical="center" shrinkToFit="1"/>
    </xf>
    <xf numFmtId="0" fontId="14" fillId="4" borderId="24" xfId="0" applyFont="1" applyFill="1" applyBorder="1" applyAlignment="1">
      <alignment horizontal="center" vertical="center" wrapText="1" shrinkToFit="1"/>
    </xf>
    <xf numFmtId="0" fontId="14" fillId="4" borderId="24" xfId="0" applyFont="1" applyFill="1" applyBorder="1" applyAlignment="1">
      <alignment horizontal="center" vertical="center" shrinkToFit="1"/>
    </xf>
    <xf numFmtId="0" fontId="25" fillId="5" borderId="3" xfId="0" applyNumberFormat="1" applyFont="1" applyFill="1" applyBorder="1" applyAlignment="1">
      <alignment horizontal="center" vertical="center" wrapText="1" shrinkToFit="1"/>
    </xf>
    <xf numFmtId="0" fontId="25" fillId="5" borderId="8" xfId="0" applyNumberFormat="1" applyFont="1" applyFill="1" applyBorder="1" applyAlignment="1">
      <alignment horizontal="center" vertical="center" wrapText="1" shrinkToFit="1"/>
    </xf>
    <xf numFmtId="0" fontId="20" fillId="5" borderId="1" xfId="0" applyNumberFormat="1" applyFont="1" applyFill="1" applyBorder="1" applyAlignment="1">
      <alignment horizontal="center" vertical="center" shrinkToFit="1"/>
    </xf>
    <xf numFmtId="0" fontId="20" fillId="5" borderId="3" xfId="0" applyNumberFormat="1" applyFont="1" applyFill="1" applyBorder="1" applyAlignment="1">
      <alignment horizontal="center" vertical="center" shrinkToFit="1"/>
    </xf>
    <xf numFmtId="0" fontId="25" fillId="5" borderId="8" xfId="0" applyNumberFormat="1" applyFont="1" applyFill="1" applyBorder="1" applyAlignment="1">
      <alignment horizontal="center" vertical="center" shrinkToFit="1"/>
    </xf>
    <xf numFmtId="0" fontId="25" fillId="5" borderId="1" xfId="0" applyNumberFormat="1" applyFont="1" applyFill="1" applyBorder="1" applyAlignment="1">
      <alignment horizontal="center" vertical="center" shrinkToFit="1"/>
    </xf>
    <xf numFmtId="0" fontId="11" fillId="0" borderId="0" xfId="0" applyNumberFormat="1" applyFont="1" applyBorder="1" applyAlignment="1">
      <alignment horizontal="left" vertical="center" shrinkToFit="1"/>
    </xf>
    <xf numFmtId="0" fontId="16" fillId="2" borderId="0" xfId="0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14" fillId="5" borderId="1" xfId="0" applyNumberFormat="1" applyFont="1" applyFill="1" applyBorder="1" applyAlignment="1">
      <alignment horizontal="center" vertical="center" shrinkToFit="1"/>
    </xf>
    <xf numFmtId="0" fontId="14" fillId="5" borderId="3" xfId="0" applyFont="1" applyFill="1" applyBorder="1" applyAlignment="1">
      <alignment horizontal="center" vertical="center" shrinkToFit="1"/>
    </xf>
    <xf numFmtId="0" fontId="14" fillId="5" borderId="29" xfId="0" applyFont="1" applyFill="1" applyBorder="1" applyAlignment="1">
      <alignment horizontal="center" vertical="center" shrinkToFit="1"/>
    </xf>
    <xf numFmtId="0" fontId="14" fillId="5" borderId="30" xfId="0" applyFont="1" applyFill="1" applyBorder="1" applyAlignment="1">
      <alignment horizontal="center" vertical="center" shrinkToFit="1"/>
    </xf>
    <xf numFmtId="0" fontId="14" fillId="5" borderId="31" xfId="0" applyFont="1" applyFill="1" applyBorder="1" applyAlignment="1">
      <alignment horizontal="center" vertical="center" shrinkToFit="1"/>
    </xf>
    <xf numFmtId="0" fontId="25" fillId="5" borderId="1" xfId="0" applyNumberFormat="1" applyFont="1" applyFill="1" applyBorder="1" applyAlignment="1">
      <alignment horizontal="center" vertical="center" wrapText="1" shrinkToFit="1"/>
    </xf>
    <xf numFmtId="0" fontId="25" fillId="5" borderId="23" xfId="0" applyNumberFormat="1" applyFont="1" applyFill="1" applyBorder="1" applyAlignment="1">
      <alignment horizontal="center" vertical="center" shrinkToFit="1"/>
    </xf>
    <xf numFmtId="0" fontId="26" fillId="5" borderId="8" xfId="0" applyFont="1" applyFill="1" applyBorder="1" applyAlignment="1">
      <alignment horizontal="center" vertical="center" wrapText="1" shrinkToFit="1"/>
    </xf>
    <xf numFmtId="0" fontId="26" fillId="5" borderId="8" xfId="0" applyFont="1" applyFill="1" applyBorder="1" applyAlignment="1">
      <alignment horizontal="center" vertical="center" shrinkToFit="1"/>
    </xf>
    <xf numFmtId="0" fontId="26" fillId="5" borderId="1" xfId="0" applyFont="1" applyFill="1" applyBorder="1" applyAlignment="1">
      <alignment horizontal="center" vertical="center" wrapText="1" shrinkToFit="1"/>
    </xf>
    <xf numFmtId="0" fontId="26" fillId="5" borderId="1" xfId="0" applyFont="1" applyFill="1" applyBorder="1" applyAlignment="1">
      <alignment horizontal="center" vertical="center" shrinkToFit="1"/>
    </xf>
    <xf numFmtId="0" fontId="14" fillId="5" borderId="23" xfId="0" applyFont="1" applyFill="1" applyBorder="1" applyAlignment="1">
      <alignment horizontal="center" vertical="center" wrapText="1" shrinkToFit="1"/>
    </xf>
    <xf numFmtId="0" fontId="14" fillId="5" borderId="23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 wrapText="1" shrinkToFit="1"/>
    </xf>
    <xf numFmtId="0" fontId="14" fillId="5" borderId="1" xfId="0" applyFont="1" applyFill="1" applyBorder="1" applyAlignment="1">
      <alignment horizontal="center" vertical="center" shrinkToFit="1"/>
    </xf>
    <xf numFmtId="0" fontId="25" fillId="5" borderId="29" xfId="0" applyNumberFormat="1" applyFont="1" applyFill="1" applyBorder="1" applyAlignment="1">
      <alignment horizontal="center" vertical="center" shrinkToFit="1"/>
    </xf>
    <xf numFmtId="0" fontId="25" fillId="5" borderId="30" xfId="0" applyNumberFormat="1" applyFont="1" applyFill="1" applyBorder="1" applyAlignment="1">
      <alignment horizontal="center" vertical="center" shrinkToFit="1"/>
    </xf>
    <xf numFmtId="0" fontId="25" fillId="5" borderId="32" xfId="0" applyNumberFormat="1" applyFont="1" applyFill="1" applyBorder="1" applyAlignment="1">
      <alignment horizontal="center" vertical="center" shrinkToFit="1"/>
    </xf>
    <xf numFmtId="0" fontId="25" fillId="5" borderId="31" xfId="0" applyNumberFormat="1" applyFont="1" applyFill="1" applyBorder="1" applyAlignment="1">
      <alignment horizontal="center" vertical="center" shrinkToFit="1"/>
    </xf>
    <xf numFmtId="0" fontId="12" fillId="5" borderId="1" xfId="0" applyNumberFormat="1" applyFont="1" applyFill="1" applyBorder="1" applyAlignment="1">
      <alignment horizontal="center" vertical="center" shrinkToFit="1"/>
    </xf>
    <xf numFmtId="0" fontId="12" fillId="5" borderId="3" xfId="0" applyNumberFormat="1" applyFont="1" applyFill="1" applyBorder="1" applyAlignment="1">
      <alignment horizontal="center" vertical="center" shrinkToFit="1"/>
    </xf>
    <xf numFmtId="0" fontId="23" fillId="6" borderId="6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24" fillId="6" borderId="2" xfId="0" applyFont="1" applyFill="1" applyBorder="1" applyAlignment="1">
      <alignment horizontal="center" vertical="center" wrapText="1"/>
    </xf>
    <xf numFmtId="0" fontId="14" fillId="5" borderId="16" xfId="0" applyNumberFormat="1" applyFont="1" applyFill="1" applyBorder="1" applyAlignment="1">
      <alignment horizontal="center" vertical="center" shrinkToFit="1"/>
    </xf>
    <xf numFmtId="0" fontId="14" fillId="5" borderId="17" xfId="0" applyNumberFormat="1" applyFont="1" applyFill="1" applyBorder="1" applyAlignment="1">
      <alignment horizontal="center" vertical="center" shrinkToFit="1"/>
    </xf>
    <xf numFmtId="0" fontId="14" fillId="5" borderId="18" xfId="0" applyNumberFormat="1" applyFont="1" applyFill="1" applyBorder="1" applyAlignment="1">
      <alignment horizontal="center" vertical="center" shrinkToFit="1"/>
    </xf>
    <xf numFmtId="0" fontId="14" fillId="5" borderId="16" xfId="0" applyFont="1" applyFill="1" applyBorder="1" applyAlignment="1">
      <alignment horizontal="center" vertical="center" shrinkToFit="1"/>
    </xf>
    <xf numFmtId="0" fontId="14" fillId="5" borderId="17" xfId="0" applyFont="1" applyFill="1" applyBorder="1" applyAlignment="1">
      <alignment horizontal="center" vertical="center" shrinkToFit="1"/>
    </xf>
    <xf numFmtId="0" fontId="14" fillId="5" borderId="18" xfId="0" applyFont="1" applyFill="1" applyBorder="1" applyAlignment="1">
      <alignment horizontal="center" vertical="center" shrinkToFit="1"/>
    </xf>
    <xf numFmtId="0" fontId="23" fillId="6" borderId="19" xfId="0" applyFont="1" applyFill="1" applyBorder="1" applyAlignment="1">
      <alignment horizontal="center" vertical="center" wrapText="1"/>
    </xf>
    <xf numFmtId="0" fontId="23" fillId="6" borderId="21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 shrinkToFit="1"/>
    </xf>
    <xf numFmtId="0" fontId="14" fillId="7" borderId="8" xfId="0" applyFont="1" applyFill="1" applyBorder="1" applyAlignment="1">
      <alignment horizontal="center" vertical="center" wrapText="1" shrinkToFit="1"/>
    </xf>
    <xf numFmtId="0" fontId="14" fillId="4" borderId="20" xfId="0" applyFont="1" applyFill="1" applyBorder="1" applyAlignment="1">
      <alignment horizontal="center" vertical="center" wrapText="1" shrinkToFit="1"/>
    </xf>
    <xf numFmtId="0" fontId="14" fillId="4" borderId="22" xfId="0" applyFont="1" applyFill="1" applyBorder="1" applyAlignment="1">
      <alignment horizontal="center" vertical="center" wrapText="1" shrinkToFit="1"/>
    </xf>
    <xf numFmtId="0" fontId="28" fillId="2" borderId="0" xfId="0" applyFont="1" applyFill="1" applyBorder="1" applyAlignment="1">
      <alignment horizontal="center" vertical="center" shrinkToFit="1"/>
    </xf>
    <xf numFmtId="0" fontId="14" fillId="5" borderId="6" xfId="0" applyNumberFormat="1" applyFont="1" applyFill="1" applyBorder="1" applyAlignment="1">
      <alignment horizontal="center" vertical="center" shrinkToFit="1"/>
    </xf>
    <xf numFmtId="0" fontId="14" fillId="5" borderId="10" xfId="0" applyNumberFormat="1" applyFont="1" applyFill="1" applyBorder="1" applyAlignment="1">
      <alignment horizontal="center" vertical="center" shrinkToFit="1"/>
    </xf>
    <xf numFmtId="0" fontId="14" fillId="5" borderId="2" xfId="0" applyNumberFormat="1" applyFont="1" applyFill="1" applyBorder="1" applyAlignment="1">
      <alignment horizontal="center" vertical="center" shrinkToFit="1"/>
    </xf>
    <xf numFmtId="0" fontId="14" fillId="5" borderId="13" xfId="0" applyFont="1" applyFill="1" applyBorder="1" applyAlignment="1">
      <alignment horizontal="center" vertical="center" shrinkToFit="1"/>
    </xf>
    <xf numFmtId="0" fontId="14" fillId="5" borderId="14" xfId="0" applyFont="1" applyFill="1" applyBorder="1" applyAlignment="1">
      <alignment horizontal="center" vertical="center" shrinkToFit="1"/>
    </xf>
    <xf numFmtId="0" fontId="14" fillId="5" borderId="12" xfId="0" applyFont="1" applyFill="1" applyBorder="1" applyAlignment="1">
      <alignment horizontal="center" vertical="center" shrinkToFit="1"/>
    </xf>
    <xf numFmtId="0" fontId="12" fillId="5" borderId="6" xfId="0" applyNumberFormat="1" applyFont="1" applyFill="1" applyBorder="1" applyAlignment="1">
      <alignment horizontal="center" vertical="center" wrapText="1" shrinkToFit="1"/>
    </xf>
    <xf numFmtId="0" fontId="12" fillId="5" borderId="10" xfId="0" applyNumberFormat="1" applyFont="1" applyFill="1" applyBorder="1" applyAlignment="1">
      <alignment horizontal="center" vertical="center" shrinkToFit="1"/>
    </xf>
    <xf numFmtId="0" fontId="12" fillId="5" borderId="2" xfId="0" applyNumberFormat="1" applyFont="1" applyFill="1" applyBorder="1" applyAlignment="1">
      <alignment horizontal="center" vertical="center" shrinkToFit="1"/>
    </xf>
    <xf numFmtId="0" fontId="14" fillId="7" borderId="35" xfId="0" applyFont="1" applyFill="1" applyBorder="1" applyAlignment="1">
      <alignment horizontal="center" vertical="center" wrapText="1" shrinkToFit="1"/>
    </xf>
    <xf numFmtId="0" fontId="14" fillId="5" borderId="11" xfId="0" applyNumberFormat="1" applyFont="1" applyFill="1" applyBorder="1" applyAlignment="1">
      <alignment horizontal="center" vertical="center" wrapText="1" shrinkToFit="1"/>
    </xf>
    <xf numFmtId="0" fontId="14" fillId="5" borderId="28" xfId="0" applyNumberFormat="1" applyFont="1" applyFill="1" applyBorder="1" applyAlignment="1">
      <alignment horizontal="center" vertical="center" wrapText="1" shrinkToFit="1"/>
    </xf>
    <xf numFmtId="0" fontId="14" fillId="5" borderId="15" xfId="0" applyNumberFormat="1" applyFont="1" applyFill="1" applyBorder="1" applyAlignment="1">
      <alignment horizontal="center" vertical="center" wrapText="1" shrinkToFit="1"/>
    </xf>
  </cellXfs>
  <cellStyles count="5">
    <cellStyle name="메모 2" xfId="3"/>
    <cellStyle name="쉼표 [0]" xfId="1" builtinId="6"/>
    <cellStyle name="표준" xfId="0" builtinId="0"/>
    <cellStyle name="표준 2" xfId="2"/>
    <cellStyle name="표준_서울" xfId="4"/>
  </cellStyles>
  <dxfs count="0"/>
  <tableStyles count="0" defaultTableStyle="TableStyleMedium9" defaultPivotStyle="PivotStyleLight16"/>
  <colors>
    <mruColors>
      <color rgb="FF3439F4"/>
      <color rgb="FFFFFF99"/>
      <color rgb="FF290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zoomScale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39" sqref="N39"/>
    </sheetView>
  </sheetViews>
  <sheetFormatPr defaultColWidth="8.88671875" defaultRowHeight="18.75" x14ac:dyDescent="0.15"/>
  <cols>
    <col min="1" max="1" width="3.88671875" style="7" customWidth="1"/>
    <col min="2" max="2" width="10.88671875" style="1" customWidth="1"/>
    <col min="3" max="5" width="4.77734375" style="2" customWidth="1"/>
    <col min="6" max="6" width="6.5546875" style="2" customWidth="1"/>
    <col min="7" max="7" width="8.5546875" style="2" customWidth="1"/>
    <col min="8" max="11" width="4.77734375" style="2" customWidth="1"/>
    <col min="12" max="13" width="5.33203125" style="2" customWidth="1"/>
    <col min="14" max="14" width="8.109375" style="2" customWidth="1"/>
    <col min="15" max="16384" width="8.88671875" style="1"/>
  </cols>
  <sheetData>
    <row r="1" spans="1:14" s="5" customFormat="1" ht="27" customHeight="1" x14ac:dyDescent="0.15">
      <c r="A1" s="85" t="s">
        <v>76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s="5" customFormat="1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s="2" customFormat="1" ht="27" customHeight="1" thickBot="1" x14ac:dyDescent="0.4">
      <c r="A3" s="86" t="s">
        <v>0</v>
      </c>
      <c r="B3" s="86"/>
      <c r="C3" s="4"/>
      <c r="D3" s="4"/>
      <c r="E3" s="4"/>
      <c r="F3" s="4"/>
      <c r="G3" s="4"/>
      <c r="H3" s="4"/>
      <c r="I3" s="12"/>
      <c r="J3" s="12"/>
      <c r="K3" s="12"/>
      <c r="L3" s="12"/>
      <c r="M3" s="12"/>
      <c r="N3" s="15" t="s">
        <v>39</v>
      </c>
    </row>
    <row r="4" spans="1:14" s="2" customFormat="1" ht="26.25" customHeight="1" x14ac:dyDescent="0.15">
      <c r="A4" s="87" t="s">
        <v>1</v>
      </c>
      <c r="B4" s="88" t="s">
        <v>2</v>
      </c>
      <c r="C4" s="89" t="s">
        <v>5</v>
      </c>
      <c r="D4" s="90"/>
      <c r="E4" s="91"/>
      <c r="F4" s="102" t="s">
        <v>37</v>
      </c>
      <c r="G4" s="103"/>
      <c r="H4" s="103"/>
      <c r="I4" s="103"/>
      <c r="J4" s="104"/>
      <c r="K4" s="105"/>
      <c r="L4" s="82" t="s">
        <v>8</v>
      </c>
      <c r="M4" s="83"/>
      <c r="N4" s="92" t="s">
        <v>7</v>
      </c>
    </row>
    <row r="5" spans="1:14" s="2" customFormat="1" ht="26.25" customHeight="1" x14ac:dyDescent="0.15">
      <c r="A5" s="87"/>
      <c r="B5" s="88"/>
      <c r="C5" s="98" t="s">
        <v>67</v>
      </c>
      <c r="D5" s="100" t="s">
        <v>68</v>
      </c>
      <c r="E5" s="76" t="s">
        <v>72</v>
      </c>
      <c r="F5" s="93" t="s">
        <v>38</v>
      </c>
      <c r="G5" s="83"/>
      <c r="H5" s="83"/>
      <c r="I5" s="78" t="s">
        <v>35</v>
      </c>
      <c r="J5" s="79"/>
      <c r="K5" s="76" t="s">
        <v>72</v>
      </c>
      <c r="L5" s="94" t="s">
        <v>67</v>
      </c>
      <c r="M5" s="96" t="s">
        <v>68</v>
      </c>
      <c r="N5" s="83"/>
    </row>
    <row r="6" spans="1:14" ht="36" customHeight="1" x14ac:dyDescent="0.15">
      <c r="A6" s="87"/>
      <c r="B6" s="88"/>
      <c r="C6" s="99"/>
      <c r="D6" s="101"/>
      <c r="E6" s="77"/>
      <c r="F6" s="61" t="s">
        <v>9</v>
      </c>
      <c r="G6" s="62" t="s">
        <v>6</v>
      </c>
      <c r="H6" s="63" t="s">
        <v>70</v>
      </c>
      <c r="I6" s="62" t="s">
        <v>69</v>
      </c>
      <c r="J6" s="63" t="s">
        <v>71</v>
      </c>
      <c r="K6" s="77"/>
      <c r="L6" s="95"/>
      <c r="M6" s="97"/>
      <c r="N6" s="83"/>
    </row>
    <row r="7" spans="1:14" ht="19.5" customHeight="1" x14ac:dyDescent="0.15">
      <c r="A7" s="23">
        <v>1</v>
      </c>
      <c r="B7" s="45" t="s">
        <v>10</v>
      </c>
      <c r="C7" s="46">
        <v>26</v>
      </c>
      <c r="D7" s="40">
        <v>2</v>
      </c>
      <c r="E7" s="58">
        <v>28</v>
      </c>
      <c r="F7" s="51">
        <v>78</v>
      </c>
      <c r="G7" s="21">
        <v>180</v>
      </c>
      <c r="H7" s="55">
        <f t="shared" ref="H7:H35" si="0">SUM(F7:G7)</f>
        <v>258</v>
      </c>
      <c r="I7" s="21">
        <v>1</v>
      </c>
      <c r="J7" s="57">
        <f t="shared" ref="J7:J35" si="1">I7</f>
        <v>1</v>
      </c>
      <c r="K7" s="52">
        <f t="shared" ref="K7:K35" si="2">SUM(H7,J7)</f>
        <v>259</v>
      </c>
      <c r="L7" s="49">
        <f>H7/C7</f>
        <v>9.9230769230769234</v>
      </c>
      <c r="M7" s="41">
        <f>IF((D7=0),"",J7/D7)</f>
        <v>0.5</v>
      </c>
      <c r="N7" s="42"/>
    </row>
    <row r="8" spans="1:14" ht="19.5" customHeight="1" x14ac:dyDescent="0.15">
      <c r="A8" s="23">
        <v>2</v>
      </c>
      <c r="B8" s="45" t="s">
        <v>11</v>
      </c>
      <c r="C8" s="46">
        <v>15</v>
      </c>
      <c r="D8" s="40">
        <v>1</v>
      </c>
      <c r="E8" s="58">
        <v>16</v>
      </c>
      <c r="F8" s="51">
        <v>25</v>
      </c>
      <c r="G8" s="21">
        <v>100</v>
      </c>
      <c r="H8" s="55">
        <f t="shared" si="0"/>
        <v>125</v>
      </c>
      <c r="I8" s="21"/>
      <c r="J8" s="57">
        <f t="shared" si="1"/>
        <v>0</v>
      </c>
      <c r="K8" s="52">
        <f t="shared" si="2"/>
        <v>125</v>
      </c>
      <c r="L8" s="49">
        <f t="shared" ref="L8:L13" si="3">H8/C8</f>
        <v>8.3333333333333339</v>
      </c>
      <c r="M8" s="41">
        <f t="shared" ref="M8:M34" si="4">IF((D8=0),"",J8/D8)</f>
        <v>0</v>
      </c>
      <c r="N8" s="42"/>
    </row>
    <row r="9" spans="1:14" ht="19.5" customHeight="1" x14ac:dyDescent="0.15">
      <c r="A9" s="23">
        <v>3</v>
      </c>
      <c r="B9" s="45" t="s">
        <v>12</v>
      </c>
      <c r="C9" s="46">
        <v>16</v>
      </c>
      <c r="D9" s="40">
        <v>2</v>
      </c>
      <c r="E9" s="58">
        <v>18</v>
      </c>
      <c r="F9" s="51">
        <v>42</v>
      </c>
      <c r="G9" s="21">
        <v>87</v>
      </c>
      <c r="H9" s="55">
        <f t="shared" si="0"/>
        <v>129</v>
      </c>
      <c r="I9" s="21">
        <v>1</v>
      </c>
      <c r="J9" s="57">
        <f t="shared" si="1"/>
        <v>1</v>
      </c>
      <c r="K9" s="52">
        <f t="shared" si="2"/>
        <v>130</v>
      </c>
      <c r="L9" s="49">
        <f t="shared" si="3"/>
        <v>8.0625</v>
      </c>
      <c r="M9" s="41">
        <f t="shared" si="4"/>
        <v>0.5</v>
      </c>
      <c r="N9" s="42"/>
    </row>
    <row r="10" spans="1:14" ht="19.5" customHeight="1" x14ac:dyDescent="0.15">
      <c r="A10" s="23">
        <v>4</v>
      </c>
      <c r="B10" s="45" t="s">
        <v>41</v>
      </c>
      <c r="C10" s="46">
        <v>16</v>
      </c>
      <c r="D10" s="40">
        <v>2</v>
      </c>
      <c r="E10" s="58">
        <v>18</v>
      </c>
      <c r="F10" s="51">
        <v>27</v>
      </c>
      <c r="G10" s="21">
        <v>64</v>
      </c>
      <c r="H10" s="55">
        <f t="shared" si="0"/>
        <v>91</v>
      </c>
      <c r="I10" s="21"/>
      <c r="J10" s="57">
        <f t="shared" si="1"/>
        <v>0</v>
      </c>
      <c r="K10" s="52">
        <f t="shared" si="2"/>
        <v>91</v>
      </c>
      <c r="L10" s="49">
        <f t="shared" si="3"/>
        <v>5.6875</v>
      </c>
      <c r="M10" s="41">
        <f t="shared" si="4"/>
        <v>0</v>
      </c>
      <c r="N10" s="42"/>
    </row>
    <row r="11" spans="1:14" ht="19.5" customHeight="1" x14ac:dyDescent="0.15">
      <c r="A11" s="23">
        <v>5</v>
      </c>
      <c r="B11" s="45" t="s">
        <v>13</v>
      </c>
      <c r="C11" s="46">
        <v>13</v>
      </c>
      <c r="D11" s="40">
        <v>1</v>
      </c>
      <c r="E11" s="58">
        <v>14</v>
      </c>
      <c r="F11" s="51">
        <v>24</v>
      </c>
      <c r="G11" s="21">
        <v>47</v>
      </c>
      <c r="H11" s="55">
        <f t="shared" si="0"/>
        <v>71</v>
      </c>
      <c r="I11" s="21">
        <v>1</v>
      </c>
      <c r="J11" s="57">
        <f t="shared" si="1"/>
        <v>1</v>
      </c>
      <c r="K11" s="52">
        <f t="shared" si="2"/>
        <v>72</v>
      </c>
      <c r="L11" s="49">
        <f t="shared" si="3"/>
        <v>5.4615384615384617</v>
      </c>
      <c r="M11" s="41">
        <f t="shared" si="4"/>
        <v>1</v>
      </c>
      <c r="N11" s="42"/>
    </row>
    <row r="12" spans="1:14" ht="19.5" customHeight="1" x14ac:dyDescent="0.15">
      <c r="A12" s="23">
        <v>6</v>
      </c>
      <c r="B12" s="45" t="s">
        <v>14</v>
      </c>
      <c r="C12" s="46">
        <v>15</v>
      </c>
      <c r="D12" s="40">
        <v>2</v>
      </c>
      <c r="E12" s="58">
        <v>17</v>
      </c>
      <c r="F12" s="51">
        <v>110</v>
      </c>
      <c r="G12" s="43"/>
      <c r="H12" s="55">
        <f t="shared" si="0"/>
        <v>110</v>
      </c>
      <c r="I12" s="21">
        <v>1</v>
      </c>
      <c r="J12" s="57">
        <f t="shared" si="1"/>
        <v>1</v>
      </c>
      <c r="K12" s="52">
        <f t="shared" si="2"/>
        <v>111</v>
      </c>
      <c r="L12" s="49">
        <f t="shared" si="3"/>
        <v>7.333333333333333</v>
      </c>
      <c r="M12" s="41">
        <f t="shared" si="4"/>
        <v>0.5</v>
      </c>
      <c r="N12" s="42"/>
    </row>
    <row r="13" spans="1:14" ht="19.5" customHeight="1" x14ac:dyDescent="0.15">
      <c r="A13" s="23">
        <v>7</v>
      </c>
      <c r="B13" s="45" t="s">
        <v>15</v>
      </c>
      <c r="C13" s="46">
        <v>15</v>
      </c>
      <c r="D13" s="40">
        <v>1</v>
      </c>
      <c r="E13" s="58">
        <v>16</v>
      </c>
      <c r="F13" s="51">
        <v>51</v>
      </c>
      <c r="G13" s="21">
        <v>116</v>
      </c>
      <c r="H13" s="55">
        <f t="shared" si="0"/>
        <v>167</v>
      </c>
      <c r="I13" s="21">
        <v>1</v>
      </c>
      <c r="J13" s="57">
        <f t="shared" si="1"/>
        <v>1</v>
      </c>
      <c r="K13" s="52">
        <f t="shared" si="2"/>
        <v>168</v>
      </c>
      <c r="L13" s="49">
        <f t="shared" si="3"/>
        <v>11.133333333333333</v>
      </c>
      <c r="M13" s="41">
        <f t="shared" si="4"/>
        <v>1</v>
      </c>
      <c r="N13" s="42"/>
    </row>
    <row r="14" spans="1:14" ht="19.5" customHeight="1" x14ac:dyDescent="0.15">
      <c r="A14" s="23">
        <v>8</v>
      </c>
      <c r="B14" s="45" t="s">
        <v>16</v>
      </c>
      <c r="C14" s="46">
        <v>11</v>
      </c>
      <c r="D14" s="40">
        <v>1</v>
      </c>
      <c r="E14" s="58">
        <v>12</v>
      </c>
      <c r="F14" s="51">
        <v>20</v>
      </c>
      <c r="G14" s="21">
        <v>43</v>
      </c>
      <c r="H14" s="55">
        <f t="shared" si="0"/>
        <v>63</v>
      </c>
      <c r="I14" s="21"/>
      <c r="J14" s="57">
        <f t="shared" si="1"/>
        <v>0</v>
      </c>
      <c r="K14" s="52">
        <f t="shared" si="2"/>
        <v>63</v>
      </c>
      <c r="L14" s="49">
        <f t="shared" ref="L14:L35" si="5">H14/C14</f>
        <v>5.7272727272727275</v>
      </c>
      <c r="M14" s="41">
        <f t="shared" si="4"/>
        <v>0</v>
      </c>
      <c r="N14" s="42"/>
    </row>
    <row r="15" spans="1:14" ht="19.5" customHeight="1" x14ac:dyDescent="0.15">
      <c r="A15" s="23">
        <v>9</v>
      </c>
      <c r="B15" s="45" t="s">
        <v>17</v>
      </c>
      <c r="C15" s="46">
        <v>11</v>
      </c>
      <c r="D15" s="40">
        <v>1</v>
      </c>
      <c r="E15" s="58">
        <v>12</v>
      </c>
      <c r="F15" s="51">
        <v>21</v>
      </c>
      <c r="G15" s="21">
        <v>35</v>
      </c>
      <c r="H15" s="55">
        <f t="shared" si="0"/>
        <v>56</v>
      </c>
      <c r="I15" s="21">
        <v>1</v>
      </c>
      <c r="J15" s="57">
        <f t="shared" si="1"/>
        <v>1</v>
      </c>
      <c r="K15" s="52">
        <f t="shared" si="2"/>
        <v>57</v>
      </c>
      <c r="L15" s="49">
        <f t="shared" si="5"/>
        <v>5.0909090909090908</v>
      </c>
      <c r="M15" s="41">
        <f t="shared" si="4"/>
        <v>1</v>
      </c>
      <c r="N15" s="42"/>
    </row>
    <row r="16" spans="1:14" ht="19.5" customHeight="1" x14ac:dyDescent="0.15">
      <c r="A16" s="23">
        <v>10</v>
      </c>
      <c r="B16" s="45" t="s">
        <v>18</v>
      </c>
      <c r="C16" s="46">
        <v>10</v>
      </c>
      <c r="D16" s="40">
        <v>1</v>
      </c>
      <c r="E16" s="58">
        <v>11</v>
      </c>
      <c r="F16" s="51">
        <v>28</v>
      </c>
      <c r="G16" s="21">
        <v>36</v>
      </c>
      <c r="H16" s="55">
        <f t="shared" si="0"/>
        <v>64</v>
      </c>
      <c r="I16" s="21"/>
      <c r="J16" s="57">
        <f t="shared" si="1"/>
        <v>0</v>
      </c>
      <c r="K16" s="52">
        <f t="shared" si="2"/>
        <v>64</v>
      </c>
      <c r="L16" s="49">
        <f t="shared" si="5"/>
        <v>6.4</v>
      </c>
      <c r="M16" s="41">
        <f t="shared" si="4"/>
        <v>0</v>
      </c>
      <c r="N16" s="42"/>
    </row>
    <row r="17" spans="1:14" ht="19.5" customHeight="1" x14ac:dyDescent="0.15">
      <c r="A17" s="23">
        <v>11</v>
      </c>
      <c r="B17" s="45" t="s">
        <v>19</v>
      </c>
      <c r="C17" s="46">
        <v>7</v>
      </c>
      <c r="D17" s="40"/>
      <c r="E17" s="58">
        <v>7</v>
      </c>
      <c r="F17" s="51">
        <v>12</v>
      </c>
      <c r="G17" s="21">
        <v>28</v>
      </c>
      <c r="H17" s="55">
        <f t="shared" si="0"/>
        <v>40</v>
      </c>
      <c r="I17" s="43"/>
      <c r="J17" s="57">
        <f t="shared" si="1"/>
        <v>0</v>
      </c>
      <c r="K17" s="52">
        <f t="shared" si="2"/>
        <v>40</v>
      </c>
      <c r="L17" s="49">
        <f t="shared" si="5"/>
        <v>5.7142857142857144</v>
      </c>
      <c r="M17" s="43"/>
      <c r="N17" s="42"/>
    </row>
    <row r="18" spans="1:14" ht="19.5" customHeight="1" x14ac:dyDescent="0.15">
      <c r="A18" s="23">
        <v>12</v>
      </c>
      <c r="B18" s="45" t="s">
        <v>20</v>
      </c>
      <c r="C18" s="46">
        <v>20</v>
      </c>
      <c r="D18" s="40"/>
      <c r="E18" s="58">
        <v>20</v>
      </c>
      <c r="F18" s="51">
        <v>215</v>
      </c>
      <c r="G18" s="43"/>
      <c r="H18" s="55">
        <f t="shared" si="0"/>
        <v>215</v>
      </c>
      <c r="I18" s="43"/>
      <c r="J18" s="57">
        <f t="shared" si="1"/>
        <v>0</v>
      </c>
      <c r="K18" s="52">
        <f t="shared" si="2"/>
        <v>215</v>
      </c>
      <c r="L18" s="49">
        <f t="shared" si="5"/>
        <v>10.75</v>
      </c>
      <c r="M18" s="43"/>
      <c r="N18" s="42"/>
    </row>
    <row r="19" spans="1:14" ht="19.5" customHeight="1" x14ac:dyDescent="0.15">
      <c r="A19" s="23">
        <v>13</v>
      </c>
      <c r="B19" s="45" t="s">
        <v>21</v>
      </c>
      <c r="C19" s="46">
        <v>13</v>
      </c>
      <c r="D19" s="40">
        <v>1</v>
      </c>
      <c r="E19" s="58">
        <v>14</v>
      </c>
      <c r="F19" s="51">
        <v>48</v>
      </c>
      <c r="G19" s="21">
        <v>100</v>
      </c>
      <c r="H19" s="55">
        <f t="shared" si="0"/>
        <v>148</v>
      </c>
      <c r="I19" s="21">
        <v>1</v>
      </c>
      <c r="J19" s="57">
        <f t="shared" si="1"/>
        <v>1</v>
      </c>
      <c r="K19" s="52">
        <f t="shared" si="2"/>
        <v>149</v>
      </c>
      <c r="L19" s="49">
        <f t="shared" si="5"/>
        <v>11.384615384615385</v>
      </c>
      <c r="M19" s="41">
        <f t="shared" si="4"/>
        <v>1</v>
      </c>
      <c r="N19" s="42"/>
    </row>
    <row r="20" spans="1:14" ht="19.5" customHeight="1" x14ac:dyDescent="0.15">
      <c r="A20" s="23">
        <v>14</v>
      </c>
      <c r="B20" s="45" t="s">
        <v>22</v>
      </c>
      <c r="C20" s="46">
        <v>13</v>
      </c>
      <c r="D20" s="40">
        <v>1</v>
      </c>
      <c r="E20" s="58">
        <v>14</v>
      </c>
      <c r="F20" s="51">
        <v>76</v>
      </c>
      <c r="G20" s="43"/>
      <c r="H20" s="55">
        <f t="shared" si="0"/>
        <v>76</v>
      </c>
      <c r="I20" s="21"/>
      <c r="J20" s="57">
        <f t="shared" si="1"/>
        <v>0</v>
      </c>
      <c r="K20" s="52">
        <f t="shared" si="2"/>
        <v>76</v>
      </c>
      <c r="L20" s="49">
        <f t="shared" si="5"/>
        <v>5.8461538461538458</v>
      </c>
      <c r="M20" s="41">
        <f t="shared" si="4"/>
        <v>0</v>
      </c>
      <c r="N20" s="42"/>
    </row>
    <row r="21" spans="1:14" ht="19.5" customHeight="1" x14ac:dyDescent="0.15">
      <c r="A21" s="23">
        <v>15</v>
      </c>
      <c r="B21" s="45" t="s">
        <v>23</v>
      </c>
      <c r="C21" s="46">
        <v>9</v>
      </c>
      <c r="D21" s="40">
        <v>1</v>
      </c>
      <c r="E21" s="58">
        <v>10</v>
      </c>
      <c r="F21" s="51">
        <v>12</v>
      </c>
      <c r="G21" s="21">
        <v>6</v>
      </c>
      <c r="H21" s="55">
        <f t="shared" si="0"/>
        <v>18</v>
      </c>
      <c r="I21" s="21"/>
      <c r="J21" s="57">
        <f t="shared" si="1"/>
        <v>0</v>
      </c>
      <c r="K21" s="52">
        <f t="shared" si="2"/>
        <v>18</v>
      </c>
      <c r="L21" s="49">
        <f t="shared" si="5"/>
        <v>2</v>
      </c>
      <c r="M21" s="41">
        <f t="shared" si="4"/>
        <v>0</v>
      </c>
      <c r="N21" s="42"/>
    </row>
    <row r="22" spans="1:14" ht="19.5" customHeight="1" x14ac:dyDescent="0.15">
      <c r="A22" s="23">
        <v>16</v>
      </c>
      <c r="B22" s="45" t="s">
        <v>24</v>
      </c>
      <c r="C22" s="46">
        <v>5</v>
      </c>
      <c r="D22" s="40">
        <v>1</v>
      </c>
      <c r="E22" s="58">
        <v>6</v>
      </c>
      <c r="F22" s="51">
        <v>9</v>
      </c>
      <c r="G22" s="21">
        <v>20</v>
      </c>
      <c r="H22" s="55">
        <f t="shared" si="0"/>
        <v>29</v>
      </c>
      <c r="I22" s="21"/>
      <c r="J22" s="57">
        <f t="shared" si="1"/>
        <v>0</v>
      </c>
      <c r="K22" s="52">
        <f t="shared" si="2"/>
        <v>29</v>
      </c>
      <c r="L22" s="49">
        <f t="shared" si="5"/>
        <v>5.8</v>
      </c>
      <c r="M22" s="41">
        <f t="shared" si="4"/>
        <v>0</v>
      </c>
      <c r="N22" s="42"/>
    </row>
    <row r="23" spans="1:14" ht="19.5" customHeight="1" x14ac:dyDescent="0.15">
      <c r="A23" s="23">
        <v>17</v>
      </c>
      <c r="B23" s="45" t="s">
        <v>42</v>
      </c>
      <c r="C23" s="46">
        <v>5</v>
      </c>
      <c r="D23" s="40">
        <v>1</v>
      </c>
      <c r="E23" s="58">
        <v>6</v>
      </c>
      <c r="F23" s="51">
        <v>3</v>
      </c>
      <c r="G23" s="21">
        <v>14</v>
      </c>
      <c r="H23" s="55">
        <f t="shared" si="0"/>
        <v>17</v>
      </c>
      <c r="I23" s="21"/>
      <c r="J23" s="57">
        <f t="shared" si="1"/>
        <v>0</v>
      </c>
      <c r="K23" s="52">
        <f t="shared" si="2"/>
        <v>17</v>
      </c>
      <c r="L23" s="49">
        <f t="shared" si="5"/>
        <v>3.4</v>
      </c>
      <c r="M23" s="41">
        <f t="shared" si="4"/>
        <v>0</v>
      </c>
      <c r="N23" s="42"/>
    </row>
    <row r="24" spans="1:14" ht="19.5" customHeight="1" x14ac:dyDescent="0.15">
      <c r="A24" s="23">
        <v>18</v>
      </c>
      <c r="B24" s="45" t="s">
        <v>25</v>
      </c>
      <c r="C24" s="46">
        <v>3</v>
      </c>
      <c r="D24" s="40"/>
      <c r="E24" s="58">
        <v>3</v>
      </c>
      <c r="F24" s="51">
        <v>21</v>
      </c>
      <c r="G24" s="43"/>
      <c r="H24" s="55">
        <f t="shared" si="0"/>
        <v>21</v>
      </c>
      <c r="I24" s="43"/>
      <c r="J24" s="57">
        <f t="shared" si="1"/>
        <v>0</v>
      </c>
      <c r="K24" s="52">
        <f t="shared" si="2"/>
        <v>21</v>
      </c>
      <c r="L24" s="49">
        <f t="shared" si="5"/>
        <v>7</v>
      </c>
      <c r="M24" s="43"/>
      <c r="N24" s="42"/>
    </row>
    <row r="25" spans="1:14" ht="19.5" customHeight="1" x14ac:dyDescent="0.15">
      <c r="A25" s="23">
        <v>19</v>
      </c>
      <c r="B25" s="45" t="s">
        <v>40</v>
      </c>
      <c r="C25" s="46">
        <v>3</v>
      </c>
      <c r="D25" s="40"/>
      <c r="E25" s="58">
        <v>3</v>
      </c>
      <c r="F25" s="51">
        <v>33</v>
      </c>
      <c r="G25" s="43"/>
      <c r="H25" s="55">
        <f t="shared" si="0"/>
        <v>33</v>
      </c>
      <c r="I25" s="43"/>
      <c r="J25" s="57">
        <f t="shared" si="1"/>
        <v>0</v>
      </c>
      <c r="K25" s="52">
        <f t="shared" si="2"/>
        <v>33</v>
      </c>
      <c r="L25" s="49">
        <f t="shared" si="5"/>
        <v>11</v>
      </c>
      <c r="M25" s="43"/>
      <c r="N25" s="42"/>
    </row>
    <row r="26" spans="1:14" ht="19.5" customHeight="1" x14ac:dyDescent="0.15">
      <c r="A26" s="23">
        <v>20</v>
      </c>
      <c r="B26" s="45" t="s">
        <v>26</v>
      </c>
      <c r="C26" s="46">
        <v>8</v>
      </c>
      <c r="D26" s="40"/>
      <c r="E26" s="58">
        <v>8</v>
      </c>
      <c r="F26" s="51">
        <v>37</v>
      </c>
      <c r="G26" s="43"/>
      <c r="H26" s="55">
        <f t="shared" si="0"/>
        <v>37</v>
      </c>
      <c r="I26" s="43"/>
      <c r="J26" s="57">
        <f t="shared" si="1"/>
        <v>0</v>
      </c>
      <c r="K26" s="52">
        <f t="shared" si="2"/>
        <v>37</v>
      </c>
      <c r="L26" s="49">
        <f t="shared" si="5"/>
        <v>4.625</v>
      </c>
      <c r="M26" s="43"/>
      <c r="N26" s="42"/>
    </row>
    <row r="27" spans="1:14" ht="19.5" customHeight="1" x14ac:dyDescent="0.15">
      <c r="A27" s="23">
        <v>21</v>
      </c>
      <c r="B27" s="45" t="s">
        <v>27</v>
      </c>
      <c r="C27" s="46">
        <v>2</v>
      </c>
      <c r="D27" s="40"/>
      <c r="E27" s="58">
        <v>2</v>
      </c>
      <c r="F27" s="51">
        <v>14</v>
      </c>
      <c r="G27" s="43"/>
      <c r="H27" s="55">
        <f t="shared" si="0"/>
        <v>14</v>
      </c>
      <c r="I27" s="43"/>
      <c r="J27" s="57">
        <f t="shared" si="1"/>
        <v>0</v>
      </c>
      <c r="K27" s="52">
        <f t="shared" si="2"/>
        <v>14</v>
      </c>
      <c r="L27" s="49">
        <f t="shared" si="5"/>
        <v>7</v>
      </c>
      <c r="M27" s="43"/>
      <c r="N27" s="42"/>
    </row>
    <row r="28" spans="1:14" ht="19.5" customHeight="1" x14ac:dyDescent="0.15">
      <c r="A28" s="23">
        <v>22</v>
      </c>
      <c r="B28" s="45" t="s">
        <v>28</v>
      </c>
      <c r="C28" s="46">
        <v>3</v>
      </c>
      <c r="D28" s="40"/>
      <c r="E28" s="58">
        <v>3</v>
      </c>
      <c r="F28" s="51">
        <v>13</v>
      </c>
      <c r="G28" s="43"/>
      <c r="H28" s="55">
        <f t="shared" si="0"/>
        <v>13</v>
      </c>
      <c r="I28" s="43"/>
      <c r="J28" s="57">
        <f t="shared" si="1"/>
        <v>0</v>
      </c>
      <c r="K28" s="52">
        <f t="shared" si="2"/>
        <v>13</v>
      </c>
      <c r="L28" s="49">
        <f t="shared" si="5"/>
        <v>4.333333333333333</v>
      </c>
      <c r="M28" s="43"/>
      <c r="N28" s="42"/>
    </row>
    <row r="29" spans="1:14" ht="19.5" customHeight="1" x14ac:dyDescent="0.15">
      <c r="A29" s="23">
        <v>23</v>
      </c>
      <c r="B29" s="45" t="s">
        <v>29</v>
      </c>
      <c r="C29" s="46">
        <v>7</v>
      </c>
      <c r="D29" s="40"/>
      <c r="E29" s="58">
        <v>7</v>
      </c>
      <c r="F29" s="51">
        <v>8</v>
      </c>
      <c r="G29" s="21">
        <v>68</v>
      </c>
      <c r="H29" s="55">
        <f t="shared" si="0"/>
        <v>76</v>
      </c>
      <c r="I29" s="43"/>
      <c r="J29" s="57">
        <f t="shared" si="1"/>
        <v>0</v>
      </c>
      <c r="K29" s="52">
        <f t="shared" si="2"/>
        <v>76</v>
      </c>
      <c r="L29" s="49">
        <f t="shared" si="5"/>
        <v>10.857142857142858</v>
      </c>
      <c r="M29" s="43"/>
      <c r="N29" s="42"/>
    </row>
    <row r="30" spans="1:14" ht="19.5" customHeight="1" x14ac:dyDescent="0.15">
      <c r="A30" s="23">
        <v>24</v>
      </c>
      <c r="B30" s="45" t="s">
        <v>30</v>
      </c>
      <c r="C30" s="46">
        <v>6</v>
      </c>
      <c r="D30" s="40">
        <v>1</v>
      </c>
      <c r="E30" s="58">
        <v>7</v>
      </c>
      <c r="F30" s="51">
        <v>34</v>
      </c>
      <c r="G30" s="21">
        <v>53</v>
      </c>
      <c r="H30" s="55">
        <f t="shared" si="0"/>
        <v>87</v>
      </c>
      <c r="I30" s="21">
        <v>4</v>
      </c>
      <c r="J30" s="57">
        <f t="shared" si="1"/>
        <v>4</v>
      </c>
      <c r="K30" s="52">
        <f t="shared" si="2"/>
        <v>91</v>
      </c>
      <c r="L30" s="49">
        <f t="shared" si="5"/>
        <v>14.5</v>
      </c>
      <c r="M30" s="41">
        <f t="shared" si="4"/>
        <v>4</v>
      </c>
      <c r="N30" s="42"/>
    </row>
    <row r="31" spans="1:14" ht="19.5" customHeight="1" x14ac:dyDescent="0.15">
      <c r="A31" s="23">
        <v>29</v>
      </c>
      <c r="B31" s="45" t="s">
        <v>31</v>
      </c>
      <c r="C31" s="46">
        <v>25</v>
      </c>
      <c r="D31" s="40">
        <v>2</v>
      </c>
      <c r="E31" s="58">
        <v>27</v>
      </c>
      <c r="F31" s="51">
        <v>170</v>
      </c>
      <c r="G31" s="43"/>
      <c r="H31" s="55">
        <f t="shared" si="0"/>
        <v>170</v>
      </c>
      <c r="I31" s="21"/>
      <c r="J31" s="57">
        <f t="shared" si="1"/>
        <v>0</v>
      </c>
      <c r="K31" s="52">
        <f t="shared" si="2"/>
        <v>170</v>
      </c>
      <c r="L31" s="49">
        <f t="shared" si="5"/>
        <v>6.8</v>
      </c>
      <c r="M31" s="41">
        <f t="shared" si="4"/>
        <v>0</v>
      </c>
      <c r="N31" s="42"/>
    </row>
    <row r="32" spans="1:14" ht="19.5" customHeight="1" x14ac:dyDescent="0.15">
      <c r="A32" s="23">
        <v>30</v>
      </c>
      <c r="B32" s="45" t="s">
        <v>32</v>
      </c>
      <c r="C32" s="46">
        <v>3</v>
      </c>
      <c r="D32" s="40"/>
      <c r="E32" s="58">
        <v>3</v>
      </c>
      <c r="F32" s="51">
        <v>41</v>
      </c>
      <c r="G32" s="43"/>
      <c r="H32" s="55">
        <f t="shared" si="0"/>
        <v>41</v>
      </c>
      <c r="I32" s="43"/>
      <c r="J32" s="57">
        <f t="shared" si="1"/>
        <v>0</v>
      </c>
      <c r="K32" s="52">
        <f t="shared" si="2"/>
        <v>41</v>
      </c>
      <c r="L32" s="49">
        <f t="shared" si="5"/>
        <v>13.666666666666666</v>
      </c>
      <c r="M32" s="43"/>
      <c r="N32" s="42"/>
    </row>
    <row r="33" spans="1:14" ht="19.5" customHeight="1" x14ac:dyDescent="0.15">
      <c r="A33" s="23">
        <v>31</v>
      </c>
      <c r="B33" s="45" t="s">
        <v>33</v>
      </c>
      <c r="C33" s="46">
        <v>9</v>
      </c>
      <c r="D33" s="40">
        <v>1</v>
      </c>
      <c r="E33" s="58">
        <v>10</v>
      </c>
      <c r="F33" s="51">
        <v>37</v>
      </c>
      <c r="G33" s="21">
        <v>66</v>
      </c>
      <c r="H33" s="55">
        <f t="shared" si="0"/>
        <v>103</v>
      </c>
      <c r="I33" s="21"/>
      <c r="J33" s="57">
        <f t="shared" si="1"/>
        <v>0</v>
      </c>
      <c r="K33" s="52">
        <f t="shared" si="2"/>
        <v>103</v>
      </c>
      <c r="L33" s="49">
        <f t="shared" si="5"/>
        <v>11.444444444444445</v>
      </c>
      <c r="M33" s="41">
        <f t="shared" si="4"/>
        <v>0</v>
      </c>
      <c r="N33" s="42"/>
    </row>
    <row r="34" spans="1:14" ht="19.5" customHeight="1" x14ac:dyDescent="0.15">
      <c r="A34" s="23">
        <v>32</v>
      </c>
      <c r="B34" s="45" t="s">
        <v>34</v>
      </c>
      <c r="C34" s="46">
        <v>25</v>
      </c>
      <c r="D34" s="40">
        <v>2</v>
      </c>
      <c r="E34" s="58">
        <v>27</v>
      </c>
      <c r="F34" s="51">
        <v>78</v>
      </c>
      <c r="G34" s="21">
        <v>76</v>
      </c>
      <c r="H34" s="55">
        <f t="shared" si="0"/>
        <v>154</v>
      </c>
      <c r="I34" s="21"/>
      <c r="J34" s="57">
        <f t="shared" si="1"/>
        <v>0</v>
      </c>
      <c r="K34" s="52">
        <f t="shared" si="2"/>
        <v>154</v>
      </c>
      <c r="L34" s="49">
        <f t="shared" si="5"/>
        <v>6.16</v>
      </c>
      <c r="M34" s="41">
        <f t="shared" si="4"/>
        <v>0</v>
      </c>
      <c r="N34" s="42"/>
    </row>
    <row r="35" spans="1:14" ht="19.5" customHeight="1" thickBot="1" x14ac:dyDescent="0.2">
      <c r="A35" s="80" t="s">
        <v>3</v>
      </c>
      <c r="B35" s="81"/>
      <c r="C35" s="47">
        <f t="shared" ref="C35:I35" si="6">SUM(C7:C34)</f>
        <v>314</v>
      </c>
      <c r="D35" s="48">
        <f t="shared" si="6"/>
        <v>25</v>
      </c>
      <c r="E35" s="59">
        <f t="shared" si="6"/>
        <v>339</v>
      </c>
      <c r="F35" s="53">
        <f t="shared" si="6"/>
        <v>1287</v>
      </c>
      <c r="G35" s="54">
        <f t="shared" si="6"/>
        <v>1139</v>
      </c>
      <c r="H35" s="56">
        <f t="shared" si="0"/>
        <v>2426</v>
      </c>
      <c r="I35" s="54">
        <f t="shared" si="6"/>
        <v>11</v>
      </c>
      <c r="J35" s="64">
        <f t="shared" si="1"/>
        <v>11</v>
      </c>
      <c r="K35" s="60">
        <f t="shared" si="2"/>
        <v>2437</v>
      </c>
      <c r="L35" s="50">
        <f t="shared" si="5"/>
        <v>7.7261146496815289</v>
      </c>
      <c r="M35" s="44">
        <f t="shared" ref="M35" si="7">IF((D35=0),"",I35/D35)</f>
        <v>0.44</v>
      </c>
      <c r="N35" s="22"/>
    </row>
    <row r="36" spans="1:14" ht="19.5" customHeight="1" x14ac:dyDescent="0.15">
      <c r="A36" s="84" t="s">
        <v>4</v>
      </c>
      <c r="B36" s="84"/>
      <c r="C36" s="84"/>
      <c r="D36" s="84"/>
      <c r="E36" s="84"/>
      <c r="F36" s="84"/>
      <c r="G36" s="84"/>
      <c r="H36" s="84"/>
      <c r="I36" s="84"/>
      <c r="J36" s="19"/>
      <c r="K36" s="13"/>
      <c r="L36" s="10"/>
      <c r="M36" s="10"/>
      <c r="N36" s="8"/>
    </row>
    <row r="37" spans="1:14" ht="20.25" x14ac:dyDescent="0.15">
      <c r="A37" s="6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9"/>
    </row>
  </sheetData>
  <autoFilter ref="A6:O36"/>
  <mergeCells count="18">
    <mergeCell ref="A1:N1"/>
    <mergeCell ref="A3:B3"/>
    <mergeCell ref="A4:A6"/>
    <mergeCell ref="B4:B6"/>
    <mergeCell ref="C4:E4"/>
    <mergeCell ref="N4:N6"/>
    <mergeCell ref="F5:H5"/>
    <mergeCell ref="L5:L6"/>
    <mergeCell ref="M5:M6"/>
    <mergeCell ref="C5:C6"/>
    <mergeCell ref="D5:D6"/>
    <mergeCell ref="E5:E6"/>
    <mergeCell ref="F4:K4"/>
    <mergeCell ref="K5:K6"/>
    <mergeCell ref="I5:J5"/>
    <mergeCell ref="A35:B35"/>
    <mergeCell ref="L4:M4"/>
    <mergeCell ref="A36:I36"/>
  </mergeCells>
  <phoneticPr fontId="1" type="noConversion"/>
  <pageMargins left="0.39" right="0.19" top="0.70866141732283472" bottom="0.19685039370078741" header="0.23622047244094491" footer="0.31496062992125984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8"/>
  <sheetViews>
    <sheetView zoomScaleNormal="100" workbookViewId="0">
      <pane ySplit="6" topLeftCell="A17" activePane="bottomLeft" state="frozen"/>
      <selection pane="bottomLeft" activeCell="N22" sqref="N22"/>
    </sheetView>
  </sheetViews>
  <sheetFormatPr defaultColWidth="8.88671875" defaultRowHeight="18.75" x14ac:dyDescent="0.15"/>
  <cols>
    <col min="1" max="1" width="4" style="7" customWidth="1"/>
    <col min="2" max="2" width="7.5546875" style="1" customWidth="1"/>
    <col min="3" max="12" width="3.5546875" style="1" customWidth="1"/>
    <col min="13" max="17" width="3.5546875" style="2" customWidth="1"/>
    <col min="18" max="18" width="4.109375" style="2" customWidth="1"/>
    <col min="19" max="33" width="3.5546875" style="2" customWidth="1"/>
    <col min="34" max="34" width="4.77734375" style="2" customWidth="1"/>
    <col min="35" max="50" width="3.5546875" style="2" customWidth="1"/>
    <col min="51" max="51" width="4.109375" style="2" customWidth="1"/>
    <col min="52" max="52" width="5.44140625" style="2" customWidth="1"/>
    <col min="53" max="53" width="4.44140625" style="2" customWidth="1"/>
    <col min="54" max="16384" width="8.88671875" style="1"/>
  </cols>
  <sheetData>
    <row r="1" spans="1:53" s="5" customFormat="1" ht="27" customHeight="1" x14ac:dyDescent="0.15">
      <c r="A1" s="124" t="s">
        <v>77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</row>
    <row r="2" spans="1:53" s="5" customFormat="1" ht="15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s="2" customFormat="1" ht="27" customHeight="1" thickBot="1" x14ac:dyDescent="0.4">
      <c r="A3" s="86" t="s">
        <v>0</v>
      </c>
      <c r="B3" s="86"/>
      <c r="C3" s="17"/>
      <c r="D3" s="17"/>
      <c r="E3" s="17"/>
      <c r="F3" s="17"/>
      <c r="G3" s="17"/>
      <c r="H3" s="17"/>
      <c r="I3" s="17"/>
      <c r="J3" s="17"/>
      <c r="K3" s="17"/>
      <c r="L3" s="17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12"/>
      <c r="BA3" s="20"/>
    </row>
    <row r="4" spans="1:53" s="2" customFormat="1" ht="24.75" customHeight="1" x14ac:dyDescent="0.15">
      <c r="A4" s="125" t="s">
        <v>1</v>
      </c>
      <c r="B4" s="128" t="s">
        <v>2</v>
      </c>
      <c r="C4" s="115" t="s">
        <v>45</v>
      </c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7"/>
      <c r="S4" s="112" t="s">
        <v>36</v>
      </c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4"/>
      <c r="AZ4" s="135" t="s">
        <v>63</v>
      </c>
      <c r="BA4" s="131" t="s">
        <v>65</v>
      </c>
    </row>
    <row r="5" spans="1:53" ht="23.25" customHeight="1" x14ac:dyDescent="0.15">
      <c r="A5" s="126"/>
      <c r="B5" s="129"/>
      <c r="C5" s="118" t="s">
        <v>46</v>
      </c>
      <c r="D5" s="108" t="s">
        <v>47</v>
      </c>
      <c r="E5" s="108" t="s">
        <v>48</v>
      </c>
      <c r="F5" s="110" t="s">
        <v>49</v>
      </c>
      <c r="G5" s="108" t="s">
        <v>50</v>
      </c>
      <c r="H5" s="110" t="s">
        <v>51</v>
      </c>
      <c r="I5" s="110" t="s">
        <v>52</v>
      </c>
      <c r="J5" s="110" t="s">
        <v>53</v>
      </c>
      <c r="K5" s="108" t="s">
        <v>54</v>
      </c>
      <c r="L5" s="108" t="s">
        <v>55</v>
      </c>
      <c r="M5" s="108" t="s">
        <v>56</v>
      </c>
      <c r="N5" s="110" t="s">
        <v>61</v>
      </c>
      <c r="O5" s="108" t="s">
        <v>57</v>
      </c>
      <c r="P5" s="110" t="s">
        <v>62</v>
      </c>
      <c r="Q5" s="110" t="s">
        <v>75</v>
      </c>
      <c r="R5" s="122" t="s">
        <v>58</v>
      </c>
      <c r="S5" s="134" t="s">
        <v>74</v>
      </c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1"/>
      <c r="AI5" s="120" t="s">
        <v>73</v>
      </c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1"/>
      <c r="AY5" s="122" t="s">
        <v>59</v>
      </c>
      <c r="AZ5" s="136"/>
      <c r="BA5" s="132"/>
    </row>
    <row r="6" spans="1:53" ht="123" customHeight="1" x14ac:dyDescent="0.15">
      <c r="A6" s="127"/>
      <c r="B6" s="130"/>
      <c r="C6" s="119"/>
      <c r="D6" s="109"/>
      <c r="E6" s="109"/>
      <c r="F6" s="111"/>
      <c r="G6" s="109"/>
      <c r="H6" s="111"/>
      <c r="I6" s="111"/>
      <c r="J6" s="111"/>
      <c r="K6" s="109"/>
      <c r="L6" s="109"/>
      <c r="M6" s="109"/>
      <c r="N6" s="111"/>
      <c r="O6" s="109"/>
      <c r="P6" s="111"/>
      <c r="Q6" s="111"/>
      <c r="R6" s="123"/>
      <c r="S6" s="70" t="s">
        <v>46</v>
      </c>
      <c r="T6" s="38" t="s">
        <v>47</v>
      </c>
      <c r="U6" s="38" t="s">
        <v>48</v>
      </c>
      <c r="V6" s="28" t="s">
        <v>49</v>
      </c>
      <c r="W6" s="38" t="s">
        <v>50</v>
      </c>
      <c r="X6" s="28" t="s">
        <v>51</v>
      </c>
      <c r="Y6" s="28" t="s">
        <v>52</v>
      </c>
      <c r="Z6" s="28" t="s">
        <v>53</v>
      </c>
      <c r="AA6" s="38" t="s">
        <v>54</v>
      </c>
      <c r="AB6" s="38" t="s">
        <v>55</v>
      </c>
      <c r="AC6" s="38" t="s">
        <v>56</v>
      </c>
      <c r="AD6" s="28" t="s">
        <v>61</v>
      </c>
      <c r="AE6" s="38" t="s">
        <v>57</v>
      </c>
      <c r="AF6" s="28" t="s">
        <v>62</v>
      </c>
      <c r="AG6" s="28" t="s">
        <v>60</v>
      </c>
      <c r="AH6" s="71" t="s">
        <v>64</v>
      </c>
      <c r="AI6" s="68" t="s">
        <v>46</v>
      </c>
      <c r="AJ6" s="38" t="s">
        <v>47</v>
      </c>
      <c r="AK6" s="38" t="s">
        <v>48</v>
      </c>
      <c r="AL6" s="28" t="s">
        <v>49</v>
      </c>
      <c r="AM6" s="38" t="s">
        <v>50</v>
      </c>
      <c r="AN6" s="28" t="s">
        <v>51</v>
      </c>
      <c r="AO6" s="28" t="s">
        <v>52</v>
      </c>
      <c r="AP6" s="28" t="s">
        <v>53</v>
      </c>
      <c r="AQ6" s="38" t="s">
        <v>54</v>
      </c>
      <c r="AR6" s="38" t="s">
        <v>55</v>
      </c>
      <c r="AS6" s="38" t="s">
        <v>56</v>
      </c>
      <c r="AT6" s="28" t="s">
        <v>61</v>
      </c>
      <c r="AU6" s="38" t="s">
        <v>57</v>
      </c>
      <c r="AV6" s="28" t="s">
        <v>62</v>
      </c>
      <c r="AW6" s="28" t="s">
        <v>60</v>
      </c>
      <c r="AX6" s="27" t="s">
        <v>64</v>
      </c>
      <c r="AY6" s="123"/>
      <c r="AZ6" s="137"/>
      <c r="BA6" s="133"/>
    </row>
    <row r="7" spans="1:53" ht="29.25" customHeight="1" x14ac:dyDescent="0.15">
      <c r="A7" s="14">
        <v>1</v>
      </c>
      <c r="B7" s="29" t="s">
        <v>10</v>
      </c>
      <c r="C7" s="30">
        <v>3</v>
      </c>
      <c r="D7" s="24">
        <v>1</v>
      </c>
      <c r="E7" s="72"/>
      <c r="F7" s="24">
        <v>2</v>
      </c>
      <c r="G7" s="24">
        <v>1</v>
      </c>
      <c r="H7" s="72"/>
      <c r="I7" s="24">
        <v>1</v>
      </c>
      <c r="J7" s="24">
        <v>1</v>
      </c>
      <c r="K7" s="72"/>
      <c r="L7" s="72"/>
      <c r="M7" s="72"/>
      <c r="N7" s="72"/>
      <c r="O7" s="72"/>
      <c r="P7" s="72"/>
      <c r="Q7" s="72"/>
      <c r="R7" s="31">
        <f t="shared" ref="R7:R26" si="0">SUM(C7:Q7)</f>
        <v>9</v>
      </c>
      <c r="S7" s="30">
        <v>92</v>
      </c>
      <c r="T7" s="24">
        <v>55</v>
      </c>
      <c r="U7" s="72"/>
      <c r="V7" s="24">
        <v>14</v>
      </c>
      <c r="W7" s="24">
        <v>9</v>
      </c>
      <c r="X7" s="72"/>
      <c r="Y7" s="24">
        <v>4</v>
      </c>
      <c r="Z7" s="24">
        <v>6</v>
      </c>
      <c r="AA7" s="72"/>
      <c r="AB7" s="72"/>
      <c r="AC7" s="72"/>
      <c r="AD7" s="72"/>
      <c r="AE7" s="72"/>
      <c r="AF7" s="72"/>
      <c r="AG7" s="72"/>
      <c r="AH7" s="37">
        <f t="shared" ref="AH7:AH25" si="1">SUM(S7:AG7)</f>
        <v>180</v>
      </c>
      <c r="AI7" s="30">
        <v>5</v>
      </c>
      <c r="AJ7" s="24">
        <v>2</v>
      </c>
      <c r="AK7" s="72"/>
      <c r="AL7" s="24">
        <v>6</v>
      </c>
      <c r="AM7" s="24">
        <v>1</v>
      </c>
      <c r="AN7" s="72"/>
      <c r="AO7" s="24">
        <v>3</v>
      </c>
      <c r="AP7" s="24">
        <v>3</v>
      </c>
      <c r="AQ7" s="72"/>
      <c r="AR7" s="72"/>
      <c r="AS7" s="72"/>
      <c r="AT7" s="72"/>
      <c r="AU7" s="72"/>
      <c r="AV7" s="72"/>
      <c r="AW7" s="72"/>
      <c r="AX7" s="37">
        <f t="shared" ref="AX7:AX26" si="2">SUM(AI7:AW7)</f>
        <v>20</v>
      </c>
      <c r="AY7" s="67">
        <f t="shared" ref="AY7:AY26" si="3">AH7+AX7</f>
        <v>200</v>
      </c>
      <c r="AZ7" s="35">
        <f t="shared" ref="AZ7:AZ26" si="4">AY7/R7</f>
        <v>22.222222222222221</v>
      </c>
      <c r="BA7" s="26"/>
    </row>
    <row r="8" spans="1:53" ht="29.25" customHeight="1" x14ac:dyDescent="0.15">
      <c r="A8" s="14">
        <v>2</v>
      </c>
      <c r="B8" s="29" t="s">
        <v>11</v>
      </c>
      <c r="C8" s="30">
        <v>1</v>
      </c>
      <c r="D8" s="24">
        <v>2</v>
      </c>
      <c r="E8" s="24">
        <v>2</v>
      </c>
      <c r="F8" s="72"/>
      <c r="G8" s="24">
        <v>1</v>
      </c>
      <c r="H8" s="24">
        <v>1</v>
      </c>
      <c r="I8" s="72"/>
      <c r="J8" s="72"/>
      <c r="K8" s="24">
        <v>1</v>
      </c>
      <c r="L8" s="72"/>
      <c r="M8" s="72"/>
      <c r="N8" s="72"/>
      <c r="O8" s="72"/>
      <c r="P8" s="72"/>
      <c r="Q8" s="72"/>
      <c r="R8" s="31">
        <f t="shared" si="0"/>
        <v>8</v>
      </c>
      <c r="S8" s="30">
        <v>28</v>
      </c>
      <c r="T8" s="24">
        <v>45</v>
      </c>
      <c r="U8" s="24">
        <v>13</v>
      </c>
      <c r="V8" s="72"/>
      <c r="W8" s="24">
        <v>6</v>
      </c>
      <c r="X8" s="24">
        <v>5</v>
      </c>
      <c r="Y8" s="72"/>
      <c r="Z8" s="72"/>
      <c r="AA8" s="24">
        <v>3</v>
      </c>
      <c r="AB8" s="72"/>
      <c r="AC8" s="72"/>
      <c r="AD8" s="72"/>
      <c r="AE8" s="72"/>
      <c r="AF8" s="72"/>
      <c r="AG8" s="72"/>
      <c r="AH8" s="37">
        <f t="shared" si="1"/>
        <v>100</v>
      </c>
      <c r="AI8" s="30">
        <v>3</v>
      </c>
      <c r="AJ8" s="24">
        <v>2</v>
      </c>
      <c r="AK8" s="24">
        <v>3</v>
      </c>
      <c r="AL8" s="72"/>
      <c r="AM8" s="24"/>
      <c r="AN8" s="24">
        <v>4</v>
      </c>
      <c r="AO8" s="72"/>
      <c r="AP8" s="72"/>
      <c r="AQ8" s="24">
        <v>1</v>
      </c>
      <c r="AR8" s="72"/>
      <c r="AS8" s="72"/>
      <c r="AT8" s="72"/>
      <c r="AU8" s="72"/>
      <c r="AV8" s="72"/>
      <c r="AW8" s="72"/>
      <c r="AX8" s="37">
        <f t="shared" si="2"/>
        <v>13</v>
      </c>
      <c r="AY8" s="67">
        <f t="shared" si="3"/>
        <v>113</v>
      </c>
      <c r="AZ8" s="35">
        <f t="shared" si="4"/>
        <v>14.125</v>
      </c>
      <c r="BA8" s="26"/>
    </row>
    <row r="9" spans="1:53" ht="29.25" customHeight="1" x14ac:dyDescent="0.15">
      <c r="A9" s="14">
        <v>3</v>
      </c>
      <c r="B9" s="29" t="s">
        <v>12</v>
      </c>
      <c r="C9" s="30">
        <v>3</v>
      </c>
      <c r="D9" s="24">
        <v>1</v>
      </c>
      <c r="E9" s="24">
        <v>2</v>
      </c>
      <c r="F9" s="72"/>
      <c r="G9" s="24">
        <v>1</v>
      </c>
      <c r="H9" s="72"/>
      <c r="I9" s="24">
        <v>1</v>
      </c>
      <c r="J9" s="72"/>
      <c r="K9" s="72"/>
      <c r="L9" s="72"/>
      <c r="M9" s="24">
        <v>1</v>
      </c>
      <c r="N9" s="72"/>
      <c r="O9" s="72"/>
      <c r="P9" s="72"/>
      <c r="Q9" s="72"/>
      <c r="R9" s="31">
        <f t="shared" si="0"/>
        <v>9</v>
      </c>
      <c r="S9" s="30">
        <v>43</v>
      </c>
      <c r="T9" s="24">
        <v>28</v>
      </c>
      <c r="U9" s="24">
        <v>7</v>
      </c>
      <c r="V9" s="72"/>
      <c r="W9" s="24">
        <v>2</v>
      </c>
      <c r="X9" s="72"/>
      <c r="Y9" s="24">
        <v>5</v>
      </c>
      <c r="Z9" s="72"/>
      <c r="AA9" s="72"/>
      <c r="AB9" s="72"/>
      <c r="AC9" s="24">
        <v>2</v>
      </c>
      <c r="AD9" s="72"/>
      <c r="AE9" s="72"/>
      <c r="AF9" s="72"/>
      <c r="AG9" s="72"/>
      <c r="AH9" s="37">
        <f t="shared" si="1"/>
        <v>87</v>
      </c>
      <c r="AI9" s="30">
        <v>4</v>
      </c>
      <c r="AJ9" s="24">
        <v>1</v>
      </c>
      <c r="AK9" s="24">
        <v>4</v>
      </c>
      <c r="AL9" s="72"/>
      <c r="AM9" s="24">
        <v>2</v>
      </c>
      <c r="AN9" s="72"/>
      <c r="AO9" s="24">
        <v>6</v>
      </c>
      <c r="AP9" s="72"/>
      <c r="AQ9" s="72"/>
      <c r="AR9" s="72"/>
      <c r="AS9" s="24">
        <v>2</v>
      </c>
      <c r="AT9" s="72"/>
      <c r="AU9" s="72"/>
      <c r="AV9" s="72"/>
      <c r="AW9" s="72"/>
      <c r="AX9" s="37">
        <f t="shared" si="2"/>
        <v>19</v>
      </c>
      <c r="AY9" s="67">
        <f t="shared" si="3"/>
        <v>106</v>
      </c>
      <c r="AZ9" s="35">
        <f t="shared" si="4"/>
        <v>11.777777777777779</v>
      </c>
      <c r="BA9" s="26"/>
    </row>
    <row r="10" spans="1:53" ht="29.25" customHeight="1" x14ac:dyDescent="0.15">
      <c r="A10" s="14">
        <v>4</v>
      </c>
      <c r="B10" s="29" t="s">
        <v>43</v>
      </c>
      <c r="C10" s="30">
        <v>1</v>
      </c>
      <c r="D10" s="72"/>
      <c r="E10" s="72"/>
      <c r="F10" s="72"/>
      <c r="G10" s="72"/>
      <c r="H10" s="24">
        <v>1</v>
      </c>
      <c r="I10" s="72"/>
      <c r="J10" s="72"/>
      <c r="K10" s="72"/>
      <c r="L10" s="72"/>
      <c r="M10" s="72"/>
      <c r="N10" s="24">
        <v>1</v>
      </c>
      <c r="O10" s="72"/>
      <c r="P10" s="72"/>
      <c r="Q10" s="72"/>
      <c r="R10" s="31">
        <f t="shared" si="0"/>
        <v>3</v>
      </c>
      <c r="S10" s="30">
        <v>41</v>
      </c>
      <c r="T10" s="72"/>
      <c r="U10" s="72"/>
      <c r="V10" s="72"/>
      <c r="W10" s="72"/>
      <c r="X10" s="24">
        <v>12</v>
      </c>
      <c r="Y10" s="72"/>
      <c r="Z10" s="72"/>
      <c r="AA10" s="72"/>
      <c r="AB10" s="72"/>
      <c r="AC10" s="72"/>
      <c r="AD10" s="24">
        <v>11</v>
      </c>
      <c r="AE10" s="72"/>
      <c r="AF10" s="72"/>
      <c r="AG10" s="72"/>
      <c r="AH10" s="37">
        <f t="shared" si="1"/>
        <v>64</v>
      </c>
      <c r="AI10" s="30">
        <v>3</v>
      </c>
      <c r="AJ10" s="72"/>
      <c r="AK10" s="72"/>
      <c r="AL10" s="72"/>
      <c r="AM10" s="72"/>
      <c r="AN10" s="24">
        <v>3</v>
      </c>
      <c r="AO10" s="72"/>
      <c r="AP10" s="72"/>
      <c r="AQ10" s="72"/>
      <c r="AR10" s="72"/>
      <c r="AS10" s="72"/>
      <c r="AT10" s="24">
        <v>1</v>
      </c>
      <c r="AU10" s="72"/>
      <c r="AV10" s="72"/>
      <c r="AW10" s="72"/>
      <c r="AX10" s="37">
        <f t="shared" si="2"/>
        <v>7</v>
      </c>
      <c r="AY10" s="67">
        <f t="shared" si="3"/>
        <v>71</v>
      </c>
      <c r="AZ10" s="35">
        <f t="shared" si="4"/>
        <v>23.666666666666668</v>
      </c>
      <c r="BA10" s="26"/>
    </row>
    <row r="11" spans="1:53" ht="29.25" customHeight="1" x14ac:dyDescent="0.15">
      <c r="A11" s="14">
        <v>5</v>
      </c>
      <c r="B11" s="29" t="s">
        <v>13</v>
      </c>
      <c r="C11" s="30">
        <v>1</v>
      </c>
      <c r="D11" s="72"/>
      <c r="E11" s="24">
        <v>1</v>
      </c>
      <c r="F11" s="72"/>
      <c r="G11" s="24">
        <v>1</v>
      </c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31">
        <f t="shared" si="0"/>
        <v>3</v>
      </c>
      <c r="S11" s="30">
        <v>27</v>
      </c>
      <c r="T11" s="72"/>
      <c r="U11" s="24">
        <v>8</v>
      </c>
      <c r="V11" s="72"/>
      <c r="W11" s="24">
        <v>12</v>
      </c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37">
        <f t="shared" si="1"/>
        <v>47</v>
      </c>
      <c r="AI11" s="30"/>
      <c r="AJ11" s="72"/>
      <c r="AK11" s="24"/>
      <c r="AL11" s="72"/>
      <c r="AM11" s="24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37">
        <f t="shared" si="2"/>
        <v>0</v>
      </c>
      <c r="AY11" s="67">
        <f t="shared" si="3"/>
        <v>47</v>
      </c>
      <c r="AZ11" s="35">
        <f t="shared" si="4"/>
        <v>15.666666666666666</v>
      </c>
      <c r="BA11" s="26"/>
    </row>
    <row r="12" spans="1:53" ht="29.25" customHeight="1" x14ac:dyDescent="0.15">
      <c r="A12" s="14">
        <v>6</v>
      </c>
      <c r="B12" s="29" t="s">
        <v>15</v>
      </c>
      <c r="C12" s="30">
        <v>1</v>
      </c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31">
        <f t="shared" si="0"/>
        <v>1</v>
      </c>
      <c r="S12" s="30">
        <v>116</v>
      </c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37">
        <f t="shared" si="1"/>
        <v>116</v>
      </c>
      <c r="AI12" s="30">
        <v>2</v>
      </c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37">
        <f t="shared" si="2"/>
        <v>2</v>
      </c>
      <c r="AY12" s="67">
        <f t="shared" si="3"/>
        <v>118</v>
      </c>
      <c r="AZ12" s="35">
        <f t="shared" si="4"/>
        <v>118</v>
      </c>
      <c r="BA12" s="26"/>
    </row>
    <row r="13" spans="1:53" ht="29.25" customHeight="1" x14ac:dyDescent="0.15">
      <c r="A13" s="14">
        <v>7</v>
      </c>
      <c r="B13" s="29" t="s">
        <v>16</v>
      </c>
      <c r="C13" s="73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24">
        <v>1</v>
      </c>
      <c r="O13" s="72"/>
      <c r="P13" s="72"/>
      <c r="Q13" s="72"/>
      <c r="R13" s="31">
        <f t="shared" si="0"/>
        <v>1</v>
      </c>
      <c r="S13" s="73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24">
        <v>43</v>
      </c>
      <c r="AE13" s="72"/>
      <c r="AF13" s="72"/>
      <c r="AG13" s="72"/>
      <c r="AH13" s="37">
        <f t="shared" si="1"/>
        <v>43</v>
      </c>
      <c r="AI13" s="73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24">
        <v>3</v>
      </c>
      <c r="AU13" s="72"/>
      <c r="AV13" s="72"/>
      <c r="AW13" s="72"/>
      <c r="AX13" s="37">
        <f t="shared" si="2"/>
        <v>3</v>
      </c>
      <c r="AY13" s="67">
        <f t="shared" si="3"/>
        <v>46</v>
      </c>
      <c r="AZ13" s="35">
        <f t="shared" si="4"/>
        <v>46</v>
      </c>
      <c r="BA13" s="26"/>
    </row>
    <row r="14" spans="1:53" ht="29.25" customHeight="1" x14ac:dyDescent="0.15">
      <c r="A14" s="14">
        <v>8</v>
      </c>
      <c r="B14" s="29" t="s">
        <v>17</v>
      </c>
      <c r="C14" s="30">
        <v>1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31">
        <f t="shared" si="0"/>
        <v>1</v>
      </c>
      <c r="S14" s="30">
        <v>35</v>
      </c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37">
        <f t="shared" si="1"/>
        <v>35</v>
      </c>
      <c r="AI14" s="30">
        <v>2</v>
      </c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37">
        <f t="shared" si="2"/>
        <v>2</v>
      </c>
      <c r="AY14" s="67">
        <f t="shared" si="3"/>
        <v>37</v>
      </c>
      <c r="AZ14" s="35">
        <f t="shared" si="4"/>
        <v>37</v>
      </c>
      <c r="BA14" s="26"/>
    </row>
    <row r="15" spans="1:53" ht="29.25" customHeight="1" x14ac:dyDescent="0.15">
      <c r="A15" s="14">
        <v>9</v>
      </c>
      <c r="B15" s="29" t="s">
        <v>18</v>
      </c>
      <c r="C15" s="73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24">
        <v>1</v>
      </c>
      <c r="O15" s="72"/>
      <c r="P15" s="72"/>
      <c r="Q15" s="72"/>
      <c r="R15" s="31">
        <f t="shared" si="0"/>
        <v>1</v>
      </c>
      <c r="S15" s="73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24">
        <v>36</v>
      </c>
      <c r="AE15" s="72"/>
      <c r="AF15" s="72"/>
      <c r="AG15" s="72"/>
      <c r="AH15" s="37">
        <f t="shared" si="1"/>
        <v>36</v>
      </c>
      <c r="AI15" s="73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24">
        <v>3</v>
      </c>
      <c r="AU15" s="72"/>
      <c r="AV15" s="72"/>
      <c r="AW15" s="72"/>
      <c r="AX15" s="37">
        <f t="shared" si="2"/>
        <v>3</v>
      </c>
      <c r="AY15" s="67">
        <f t="shared" si="3"/>
        <v>39</v>
      </c>
      <c r="AZ15" s="35">
        <f t="shared" si="4"/>
        <v>39</v>
      </c>
      <c r="BA15" s="26"/>
    </row>
    <row r="16" spans="1:53" ht="29.25" customHeight="1" x14ac:dyDescent="0.15">
      <c r="A16" s="14">
        <v>10</v>
      </c>
      <c r="B16" s="29" t="s">
        <v>19</v>
      </c>
      <c r="C16" s="73"/>
      <c r="D16" s="72"/>
      <c r="E16" s="24">
        <v>1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31">
        <f t="shared" si="0"/>
        <v>1</v>
      </c>
      <c r="S16" s="73"/>
      <c r="T16" s="72"/>
      <c r="U16" s="24">
        <v>28</v>
      </c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37">
        <f t="shared" si="1"/>
        <v>28</v>
      </c>
      <c r="AI16" s="73"/>
      <c r="AJ16" s="72"/>
      <c r="AK16" s="24">
        <v>1</v>
      </c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37">
        <f t="shared" si="2"/>
        <v>1</v>
      </c>
      <c r="AY16" s="67">
        <f t="shared" si="3"/>
        <v>29</v>
      </c>
      <c r="AZ16" s="35">
        <f t="shared" si="4"/>
        <v>29</v>
      </c>
      <c r="BA16" s="26"/>
    </row>
    <row r="17" spans="1:53" ht="29.25" customHeight="1" x14ac:dyDescent="0.15">
      <c r="A17" s="14">
        <v>11</v>
      </c>
      <c r="B17" s="29" t="s">
        <v>21</v>
      </c>
      <c r="C17" s="73"/>
      <c r="D17" s="72"/>
      <c r="E17" s="72"/>
      <c r="F17" s="72"/>
      <c r="G17" s="72"/>
      <c r="H17" s="72"/>
      <c r="I17" s="24">
        <v>1</v>
      </c>
      <c r="J17" s="72"/>
      <c r="K17" s="72"/>
      <c r="L17" s="72"/>
      <c r="M17" s="72"/>
      <c r="N17" s="72"/>
      <c r="O17" s="72"/>
      <c r="P17" s="72"/>
      <c r="Q17" s="72"/>
      <c r="R17" s="31">
        <f t="shared" si="0"/>
        <v>1</v>
      </c>
      <c r="S17" s="73"/>
      <c r="T17" s="72"/>
      <c r="U17" s="72"/>
      <c r="V17" s="72"/>
      <c r="W17" s="72"/>
      <c r="X17" s="72"/>
      <c r="Y17" s="24">
        <v>100</v>
      </c>
      <c r="Z17" s="72"/>
      <c r="AA17" s="72"/>
      <c r="AB17" s="72"/>
      <c r="AC17" s="72"/>
      <c r="AD17" s="72"/>
      <c r="AE17" s="72"/>
      <c r="AF17" s="72"/>
      <c r="AG17" s="72"/>
      <c r="AH17" s="37">
        <f t="shared" si="1"/>
        <v>100</v>
      </c>
      <c r="AI17" s="73"/>
      <c r="AJ17" s="72"/>
      <c r="AK17" s="72"/>
      <c r="AL17" s="72"/>
      <c r="AM17" s="72"/>
      <c r="AN17" s="72"/>
      <c r="AO17" s="24">
        <v>5</v>
      </c>
      <c r="AP17" s="72"/>
      <c r="AQ17" s="72"/>
      <c r="AR17" s="72"/>
      <c r="AS17" s="72"/>
      <c r="AT17" s="72"/>
      <c r="AU17" s="72"/>
      <c r="AV17" s="72"/>
      <c r="AW17" s="72"/>
      <c r="AX17" s="37">
        <f t="shared" si="2"/>
        <v>5</v>
      </c>
      <c r="AY17" s="67">
        <f t="shared" si="3"/>
        <v>105</v>
      </c>
      <c r="AZ17" s="35">
        <f t="shared" si="4"/>
        <v>105</v>
      </c>
      <c r="BA17" s="26"/>
    </row>
    <row r="18" spans="1:53" ht="29.25" customHeight="1" x14ac:dyDescent="0.15">
      <c r="A18" s="14">
        <v>12</v>
      </c>
      <c r="B18" s="29" t="s">
        <v>23</v>
      </c>
      <c r="C18" s="73"/>
      <c r="D18" s="72"/>
      <c r="E18" s="72"/>
      <c r="F18" s="72"/>
      <c r="G18" s="24">
        <v>1</v>
      </c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31">
        <f t="shared" si="0"/>
        <v>1</v>
      </c>
      <c r="S18" s="73"/>
      <c r="T18" s="72"/>
      <c r="U18" s="72"/>
      <c r="V18" s="72"/>
      <c r="W18" s="24">
        <v>6</v>
      </c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37">
        <f t="shared" si="1"/>
        <v>6</v>
      </c>
      <c r="AI18" s="73"/>
      <c r="AJ18" s="72"/>
      <c r="AK18" s="72"/>
      <c r="AL18" s="72"/>
      <c r="AM18" s="24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37">
        <f t="shared" si="2"/>
        <v>0</v>
      </c>
      <c r="AY18" s="67">
        <f t="shared" si="3"/>
        <v>6</v>
      </c>
      <c r="AZ18" s="35">
        <f t="shared" si="4"/>
        <v>6</v>
      </c>
      <c r="BA18" s="26"/>
    </row>
    <row r="19" spans="1:53" ht="29.25" customHeight="1" x14ac:dyDescent="0.15">
      <c r="A19" s="14">
        <v>13</v>
      </c>
      <c r="B19" s="29" t="s">
        <v>24</v>
      </c>
      <c r="C19" s="73"/>
      <c r="D19" s="24">
        <v>1</v>
      </c>
      <c r="E19" s="72"/>
      <c r="F19" s="72"/>
      <c r="G19" s="24">
        <v>1</v>
      </c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31">
        <f t="shared" si="0"/>
        <v>2</v>
      </c>
      <c r="S19" s="73"/>
      <c r="T19" s="24">
        <v>13</v>
      </c>
      <c r="U19" s="72"/>
      <c r="V19" s="72"/>
      <c r="W19" s="24">
        <v>7</v>
      </c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37">
        <f t="shared" si="1"/>
        <v>20</v>
      </c>
      <c r="AI19" s="73"/>
      <c r="AJ19" s="24">
        <v>2</v>
      </c>
      <c r="AK19" s="72"/>
      <c r="AL19" s="72"/>
      <c r="AM19" s="24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37">
        <f t="shared" si="2"/>
        <v>2</v>
      </c>
      <c r="AY19" s="67">
        <f t="shared" si="3"/>
        <v>22</v>
      </c>
      <c r="AZ19" s="35">
        <f t="shared" si="4"/>
        <v>11</v>
      </c>
      <c r="BA19" s="26"/>
    </row>
    <row r="20" spans="1:53" ht="29.25" customHeight="1" x14ac:dyDescent="0.15">
      <c r="A20" s="14">
        <v>14</v>
      </c>
      <c r="B20" s="29" t="s">
        <v>44</v>
      </c>
      <c r="C20" s="32">
        <v>1</v>
      </c>
      <c r="D20" s="25">
        <v>1</v>
      </c>
      <c r="E20" s="25">
        <v>1</v>
      </c>
      <c r="F20" s="74"/>
      <c r="G20" s="74"/>
      <c r="H20" s="74"/>
      <c r="I20" s="74"/>
      <c r="J20" s="74"/>
      <c r="K20" s="74"/>
      <c r="L20" s="25">
        <v>3</v>
      </c>
      <c r="M20" s="74"/>
      <c r="N20" s="74"/>
      <c r="O20" s="74"/>
      <c r="P20" s="74"/>
      <c r="Q20" s="74"/>
      <c r="R20" s="31">
        <f t="shared" si="0"/>
        <v>6</v>
      </c>
      <c r="S20" s="32">
        <v>4</v>
      </c>
      <c r="T20" s="25">
        <v>3</v>
      </c>
      <c r="U20" s="25">
        <v>2</v>
      </c>
      <c r="V20" s="74"/>
      <c r="W20" s="74"/>
      <c r="X20" s="74"/>
      <c r="Y20" s="74"/>
      <c r="Z20" s="74"/>
      <c r="AA20" s="74"/>
      <c r="AB20" s="25">
        <v>5</v>
      </c>
      <c r="AC20" s="74"/>
      <c r="AD20" s="74"/>
      <c r="AE20" s="74"/>
      <c r="AF20" s="74"/>
      <c r="AG20" s="74"/>
      <c r="AH20" s="37">
        <f t="shared" si="1"/>
        <v>14</v>
      </c>
      <c r="AI20" s="32">
        <v>1</v>
      </c>
      <c r="AJ20" s="25"/>
      <c r="AK20" s="25"/>
      <c r="AL20" s="74"/>
      <c r="AM20" s="74"/>
      <c r="AN20" s="74"/>
      <c r="AO20" s="74"/>
      <c r="AP20" s="74"/>
      <c r="AQ20" s="74"/>
      <c r="AR20" s="25">
        <v>1</v>
      </c>
      <c r="AS20" s="74"/>
      <c r="AT20" s="74"/>
      <c r="AU20" s="74"/>
      <c r="AV20" s="74"/>
      <c r="AW20" s="74"/>
      <c r="AX20" s="37">
        <f t="shared" si="2"/>
        <v>2</v>
      </c>
      <c r="AY20" s="67">
        <f t="shared" si="3"/>
        <v>16</v>
      </c>
      <c r="AZ20" s="35">
        <f t="shared" si="4"/>
        <v>2.6666666666666665</v>
      </c>
      <c r="BA20" s="26"/>
    </row>
    <row r="21" spans="1:53" ht="29.25" customHeight="1" x14ac:dyDescent="0.15">
      <c r="A21" s="14">
        <v>15</v>
      </c>
      <c r="B21" s="29" t="s">
        <v>29</v>
      </c>
      <c r="C21" s="32">
        <v>4</v>
      </c>
      <c r="D21" s="25">
        <v>1</v>
      </c>
      <c r="E21" s="74"/>
      <c r="F21" s="74"/>
      <c r="G21" s="74"/>
      <c r="H21" s="74"/>
      <c r="I21" s="74"/>
      <c r="J21" s="74"/>
      <c r="K21" s="25">
        <v>1</v>
      </c>
      <c r="L21" s="74"/>
      <c r="M21" s="74"/>
      <c r="N21" s="74"/>
      <c r="O21" s="74"/>
      <c r="P21" s="74"/>
      <c r="Q21" s="74"/>
      <c r="R21" s="31">
        <f t="shared" si="0"/>
        <v>6</v>
      </c>
      <c r="S21" s="32">
        <v>54</v>
      </c>
      <c r="T21" s="25">
        <v>9</v>
      </c>
      <c r="U21" s="74"/>
      <c r="V21" s="74"/>
      <c r="W21" s="74"/>
      <c r="X21" s="74"/>
      <c r="Y21" s="74"/>
      <c r="Z21" s="74"/>
      <c r="AA21" s="25">
        <v>5</v>
      </c>
      <c r="AB21" s="74"/>
      <c r="AC21" s="74"/>
      <c r="AD21" s="74"/>
      <c r="AE21" s="74"/>
      <c r="AF21" s="74"/>
      <c r="AG21" s="74"/>
      <c r="AH21" s="37">
        <f t="shared" si="1"/>
        <v>68</v>
      </c>
      <c r="AI21" s="32">
        <v>6</v>
      </c>
      <c r="AJ21" s="25">
        <v>2</v>
      </c>
      <c r="AK21" s="74"/>
      <c r="AL21" s="74"/>
      <c r="AM21" s="74"/>
      <c r="AN21" s="74"/>
      <c r="AO21" s="74"/>
      <c r="AP21" s="74"/>
      <c r="AQ21" s="25">
        <v>1</v>
      </c>
      <c r="AR21" s="74"/>
      <c r="AS21" s="74"/>
      <c r="AT21" s="74"/>
      <c r="AU21" s="74"/>
      <c r="AV21" s="74"/>
      <c r="AW21" s="74"/>
      <c r="AX21" s="37">
        <f t="shared" si="2"/>
        <v>9</v>
      </c>
      <c r="AY21" s="67">
        <f t="shared" si="3"/>
        <v>77</v>
      </c>
      <c r="AZ21" s="35">
        <f t="shared" si="4"/>
        <v>12.833333333333334</v>
      </c>
      <c r="BA21" s="26"/>
    </row>
    <row r="22" spans="1:53" ht="29.25" customHeight="1" x14ac:dyDescent="0.15">
      <c r="A22" s="14">
        <v>16</v>
      </c>
      <c r="B22" s="29" t="s">
        <v>30</v>
      </c>
      <c r="C22" s="75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25">
        <v>3</v>
      </c>
      <c r="Q22" s="74"/>
      <c r="R22" s="31">
        <f t="shared" si="0"/>
        <v>3</v>
      </c>
      <c r="S22" s="75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25">
        <v>50</v>
      </c>
      <c r="AG22" s="74"/>
      <c r="AH22" s="37">
        <f t="shared" si="1"/>
        <v>50</v>
      </c>
      <c r="AI22" s="75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25">
        <v>22</v>
      </c>
      <c r="AW22" s="74"/>
      <c r="AX22" s="37">
        <f t="shared" si="2"/>
        <v>22</v>
      </c>
      <c r="AY22" s="67">
        <f t="shared" si="3"/>
        <v>72</v>
      </c>
      <c r="AZ22" s="35">
        <f t="shared" si="4"/>
        <v>24</v>
      </c>
      <c r="BA22" s="26"/>
    </row>
    <row r="23" spans="1:53" ht="29.25" customHeight="1" x14ac:dyDescent="0.15">
      <c r="A23" s="14">
        <v>17</v>
      </c>
      <c r="B23" s="39" t="s">
        <v>66</v>
      </c>
      <c r="C23" s="75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25">
        <v>2</v>
      </c>
      <c r="Q23" s="74"/>
      <c r="R23" s="31">
        <f t="shared" si="0"/>
        <v>2</v>
      </c>
      <c r="S23" s="75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25">
        <v>3</v>
      </c>
      <c r="AG23" s="74"/>
      <c r="AH23" s="37">
        <f t="shared" si="1"/>
        <v>3</v>
      </c>
      <c r="AI23" s="75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25">
        <v>2</v>
      </c>
      <c r="AW23" s="74"/>
      <c r="AX23" s="37">
        <f t="shared" si="2"/>
        <v>2</v>
      </c>
      <c r="AY23" s="67">
        <f t="shared" si="3"/>
        <v>5</v>
      </c>
      <c r="AZ23" s="35">
        <f t="shared" si="4"/>
        <v>2.5</v>
      </c>
      <c r="BA23" s="26"/>
    </row>
    <row r="24" spans="1:53" ht="29.25" customHeight="1" x14ac:dyDescent="0.15">
      <c r="A24" s="14">
        <v>18</v>
      </c>
      <c r="B24" s="29" t="s">
        <v>33</v>
      </c>
      <c r="C24" s="75"/>
      <c r="D24" s="25">
        <v>1</v>
      </c>
      <c r="E24" s="74"/>
      <c r="F24" s="25">
        <v>1</v>
      </c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25">
        <v>1</v>
      </c>
      <c r="R24" s="31">
        <f t="shared" si="0"/>
        <v>3</v>
      </c>
      <c r="S24" s="75"/>
      <c r="T24" s="25">
        <v>49</v>
      </c>
      <c r="U24" s="74"/>
      <c r="V24" s="25">
        <v>12</v>
      </c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25">
        <v>5</v>
      </c>
      <c r="AH24" s="37">
        <f t="shared" si="1"/>
        <v>66</v>
      </c>
      <c r="AI24" s="75"/>
      <c r="AJ24" s="25">
        <v>4</v>
      </c>
      <c r="AK24" s="74"/>
      <c r="AL24" s="25">
        <v>7</v>
      </c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25">
        <v>6</v>
      </c>
      <c r="AX24" s="37">
        <f t="shared" si="2"/>
        <v>17</v>
      </c>
      <c r="AY24" s="67">
        <f t="shared" si="3"/>
        <v>83</v>
      </c>
      <c r="AZ24" s="35">
        <f t="shared" si="4"/>
        <v>27.666666666666668</v>
      </c>
      <c r="BA24" s="26"/>
    </row>
    <row r="25" spans="1:53" ht="29.25" customHeight="1" x14ac:dyDescent="0.15">
      <c r="A25" s="14">
        <v>19</v>
      </c>
      <c r="B25" s="29" t="s">
        <v>34</v>
      </c>
      <c r="C25" s="75"/>
      <c r="D25" s="25">
        <v>1</v>
      </c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25">
        <v>1</v>
      </c>
      <c r="P25" s="74"/>
      <c r="Q25" s="25">
        <v>1</v>
      </c>
      <c r="R25" s="31">
        <f t="shared" si="0"/>
        <v>3</v>
      </c>
      <c r="S25" s="75"/>
      <c r="T25" s="25">
        <v>54</v>
      </c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25">
        <v>13</v>
      </c>
      <c r="AF25" s="74"/>
      <c r="AG25" s="25">
        <v>9</v>
      </c>
      <c r="AH25" s="37">
        <f t="shared" si="1"/>
        <v>76</v>
      </c>
      <c r="AI25" s="75"/>
      <c r="AJ25" s="25">
        <v>2</v>
      </c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25">
        <v>3</v>
      </c>
      <c r="AV25" s="74"/>
      <c r="AW25" s="25">
        <v>3</v>
      </c>
      <c r="AX25" s="37">
        <f t="shared" si="2"/>
        <v>8</v>
      </c>
      <c r="AY25" s="67">
        <f t="shared" si="3"/>
        <v>84</v>
      </c>
      <c r="AZ25" s="35">
        <f t="shared" si="4"/>
        <v>28</v>
      </c>
      <c r="BA25" s="26"/>
    </row>
    <row r="26" spans="1:53" ht="29.25" customHeight="1" thickBot="1" x14ac:dyDescent="0.2">
      <c r="A26" s="106" t="s">
        <v>3</v>
      </c>
      <c r="B26" s="107"/>
      <c r="C26" s="33">
        <f t="shared" ref="C26:P26" si="5">SUM(C7:C25)</f>
        <v>16</v>
      </c>
      <c r="D26" s="34">
        <f t="shared" si="5"/>
        <v>9</v>
      </c>
      <c r="E26" s="34">
        <f t="shared" si="5"/>
        <v>7</v>
      </c>
      <c r="F26" s="34">
        <f t="shared" si="5"/>
        <v>3</v>
      </c>
      <c r="G26" s="34">
        <f t="shared" si="5"/>
        <v>6</v>
      </c>
      <c r="H26" s="34">
        <f t="shared" si="5"/>
        <v>2</v>
      </c>
      <c r="I26" s="34">
        <f t="shared" si="5"/>
        <v>3</v>
      </c>
      <c r="J26" s="34">
        <f t="shared" si="5"/>
        <v>1</v>
      </c>
      <c r="K26" s="34">
        <f t="shared" si="5"/>
        <v>2</v>
      </c>
      <c r="L26" s="34">
        <f t="shared" si="5"/>
        <v>3</v>
      </c>
      <c r="M26" s="34">
        <f t="shared" si="5"/>
        <v>1</v>
      </c>
      <c r="N26" s="34">
        <f t="shared" si="5"/>
        <v>3</v>
      </c>
      <c r="O26" s="34">
        <f t="shared" si="5"/>
        <v>1</v>
      </c>
      <c r="P26" s="34">
        <f t="shared" si="5"/>
        <v>5</v>
      </c>
      <c r="Q26" s="34">
        <f t="shared" ref="Q26" si="6">SUM(Q7:Q25)</f>
        <v>2</v>
      </c>
      <c r="R26" s="66">
        <f t="shared" si="0"/>
        <v>64</v>
      </c>
      <c r="S26" s="33">
        <f t="shared" ref="S26:AG26" si="7">SUM(S7:S25)</f>
        <v>440</v>
      </c>
      <c r="T26" s="34">
        <f t="shared" si="7"/>
        <v>256</v>
      </c>
      <c r="U26" s="34">
        <f t="shared" si="7"/>
        <v>58</v>
      </c>
      <c r="V26" s="34">
        <f t="shared" si="7"/>
        <v>26</v>
      </c>
      <c r="W26" s="34">
        <f t="shared" si="7"/>
        <v>42</v>
      </c>
      <c r="X26" s="34">
        <f t="shared" si="7"/>
        <v>17</v>
      </c>
      <c r="Y26" s="34">
        <f t="shared" si="7"/>
        <v>109</v>
      </c>
      <c r="Z26" s="34">
        <f t="shared" si="7"/>
        <v>6</v>
      </c>
      <c r="AA26" s="34">
        <f t="shared" si="7"/>
        <v>8</v>
      </c>
      <c r="AB26" s="34">
        <f t="shared" si="7"/>
        <v>5</v>
      </c>
      <c r="AC26" s="34">
        <f t="shared" si="7"/>
        <v>2</v>
      </c>
      <c r="AD26" s="34">
        <f t="shared" si="7"/>
        <v>90</v>
      </c>
      <c r="AE26" s="34">
        <f t="shared" si="7"/>
        <v>13</v>
      </c>
      <c r="AF26" s="34">
        <f t="shared" si="7"/>
        <v>53</v>
      </c>
      <c r="AG26" s="34">
        <f t="shared" si="7"/>
        <v>14</v>
      </c>
      <c r="AH26" s="65">
        <f t="shared" ref="AH26" si="8">SUM(S26:AG26)</f>
        <v>1139</v>
      </c>
      <c r="AI26" s="69">
        <f t="shared" ref="AI26:AW26" si="9">SUM(AI7:AI25)</f>
        <v>26</v>
      </c>
      <c r="AJ26" s="34">
        <f t="shared" si="9"/>
        <v>15</v>
      </c>
      <c r="AK26" s="34">
        <f t="shared" si="9"/>
        <v>8</v>
      </c>
      <c r="AL26" s="34">
        <f t="shared" si="9"/>
        <v>13</v>
      </c>
      <c r="AM26" s="34">
        <f t="shared" si="9"/>
        <v>3</v>
      </c>
      <c r="AN26" s="34">
        <f t="shared" si="9"/>
        <v>7</v>
      </c>
      <c r="AO26" s="34">
        <f t="shared" si="9"/>
        <v>14</v>
      </c>
      <c r="AP26" s="34">
        <f t="shared" si="9"/>
        <v>3</v>
      </c>
      <c r="AQ26" s="34">
        <f t="shared" si="9"/>
        <v>2</v>
      </c>
      <c r="AR26" s="34">
        <f t="shared" si="9"/>
        <v>1</v>
      </c>
      <c r="AS26" s="34">
        <f t="shared" si="9"/>
        <v>2</v>
      </c>
      <c r="AT26" s="34">
        <f t="shared" si="9"/>
        <v>7</v>
      </c>
      <c r="AU26" s="34">
        <f t="shared" si="9"/>
        <v>3</v>
      </c>
      <c r="AV26" s="34">
        <f t="shared" si="9"/>
        <v>24</v>
      </c>
      <c r="AW26" s="34">
        <f t="shared" si="9"/>
        <v>9</v>
      </c>
      <c r="AX26" s="65">
        <f t="shared" si="2"/>
        <v>137</v>
      </c>
      <c r="AY26" s="66">
        <f t="shared" si="3"/>
        <v>1276</v>
      </c>
      <c r="AZ26" s="36">
        <f t="shared" si="4"/>
        <v>19.9375</v>
      </c>
      <c r="BA26" s="18"/>
    </row>
    <row r="27" spans="1:53" ht="27" customHeight="1" x14ac:dyDescent="0.15">
      <c r="A27" s="84" t="s">
        <v>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19"/>
      <c r="AY27" s="13"/>
      <c r="AZ27" s="10"/>
      <c r="BA27" s="8"/>
    </row>
    <row r="28" spans="1:53" ht="20.25" x14ac:dyDescent="0.15">
      <c r="A28" s="6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9"/>
    </row>
  </sheetData>
  <mergeCells count="29">
    <mergeCell ref="A1:BA1"/>
    <mergeCell ref="L5:L6"/>
    <mergeCell ref="M5:M6"/>
    <mergeCell ref="R5:R6"/>
    <mergeCell ref="P5:P6"/>
    <mergeCell ref="O5:O6"/>
    <mergeCell ref="N5:N6"/>
    <mergeCell ref="K5:K6"/>
    <mergeCell ref="J5:J6"/>
    <mergeCell ref="A4:A6"/>
    <mergeCell ref="B4:B6"/>
    <mergeCell ref="BA4:BA6"/>
    <mergeCell ref="S5:AH5"/>
    <mergeCell ref="AZ4:AZ6"/>
    <mergeCell ref="H5:H6"/>
    <mergeCell ref="A27:AW27"/>
    <mergeCell ref="A26:B26"/>
    <mergeCell ref="G5:G6"/>
    <mergeCell ref="F5:F6"/>
    <mergeCell ref="A3:B3"/>
    <mergeCell ref="S4:AY4"/>
    <mergeCell ref="C4:R4"/>
    <mergeCell ref="C5:C6"/>
    <mergeCell ref="D5:D6"/>
    <mergeCell ref="E5:E6"/>
    <mergeCell ref="Q5:Q6"/>
    <mergeCell ref="AI5:AX5"/>
    <mergeCell ref="AY5:AY6"/>
    <mergeCell ref="I5:I6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6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사립!Print_Area</vt:lpstr>
    </vt:vector>
  </TitlesOfParts>
  <Company>단양고등학교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학생용</dc:creator>
  <cp:lastModifiedBy>user</cp:lastModifiedBy>
  <cp:lastPrinted>2022-10-25T01:28:45Z</cp:lastPrinted>
  <dcterms:created xsi:type="dcterms:W3CDTF">2003-10-20T04:30:02Z</dcterms:created>
  <dcterms:modified xsi:type="dcterms:W3CDTF">2022-10-25T13:43:45Z</dcterms:modified>
</cp:coreProperties>
</file>