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3"/>
  <workbookPr/>
  <mc:AlternateContent xmlns:mc="http://schemas.openxmlformats.org/markup-compatibility/2006">
    <mc:Choice Requires="x15">
      <x15ac:absPath xmlns:x15ac="http://schemas.microsoft.com/office/spreadsheetml/2010/11/ac" url="D:\D\2. 중등임용시험\중등임용(공립)\2024학년도\4. 원서접수(확인), 수수료 환불\1.(누리집공개용)2024접수현황\"/>
    </mc:Choice>
  </mc:AlternateContent>
  <xr:revisionPtr revIDLastSave="0" documentId="13_ncr:1_{36CD1CE8-CC1C-459A-9C15-6048ABEB346A}" xr6:coauthVersionLast="36" xr6:coauthVersionMax="36" xr10:uidLastSave="{00000000-0000-0000-0000-000000000000}"/>
  <bookViews>
    <workbookView xWindow="0" yWindow="0" windowWidth="24300" windowHeight="10380" xr2:uid="{00000000-000D-0000-FFFF-FFFF00000000}"/>
  </bookViews>
  <sheets>
    <sheet name="공립(최종)" sheetId="12" r:id="rId1"/>
    <sheet name="사립(최종)" sheetId="13" r:id="rId2"/>
  </sheets>
  <definedNames>
    <definedName name="_xlnm.Print_Titles" localSheetId="0">'공립(최종)'!$6:$7</definedName>
    <definedName name="_xlnm.Print_Titles" localSheetId="1">'사립(최종)'!$6:$7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3" i="12" l="1"/>
  <c r="J23" i="12"/>
  <c r="I24" i="12"/>
  <c r="J24" i="12"/>
  <c r="I25" i="12"/>
  <c r="I26" i="12"/>
  <c r="J26" i="12"/>
  <c r="I28" i="12"/>
  <c r="J28" i="12"/>
  <c r="F128" i="13" l="1"/>
  <c r="E128" i="13"/>
  <c r="D128" i="13"/>
  <c r="G127" i="13"/>
  <c r="G126" i="13"/>
  <c r="F125" i="13"/>
  <c r="E125" i="13"/>
  <c r="G125" i="13" s="1"/>
  <c r="D125" i="13"/>
  <c r="G124" i="13"/>
  <c r="G123" i="13"/>
  <c r="G122" i="13"/>
  <c r="F121" i="13"/>
  <c r="E121" i="13"/>
  <c r="G121" i="13" s="1"/>
  <c r="D121" i="13"/>
  <c r="G120" i="13"/>
  <c r="G119" i="13"/>
  <c r="G118" i="13"/>
  <c r="G117" i="13"/>
  <c r="G116" i="13"/>
  <c r="G115" i="13"/>
  <c r="G114" i="13"/>
  <c r="G113" i="13"/>
  <c r="G112" i="13"/>
  <c r="F111" i="13"/>
  <c r="E111" i="13"/>
  <c r="G111" i="13" s="1"/>
  <c r="D111" i="13"/>
  <c r="G110" i="13"/>
  <c r="G109" i="13"/>
  <c r="G108" i="13"/>
  <c r="G107" i="13"/>
  <c r="F106" i="13"/>
  <c r="E106" i="13"/>
  <c r="D106" i="13"/>
  <c r="G105" i="13"/>
  <c r="G104" i="13"/>
  <c r="G103" i="13"/>
  <c r="G102" i="13"/>
  <c r="G101" i="13"/>
  <c r="G100" i="13"/>
  <c r="G99" i="13"/>
  <c r="G98" i="13"/>
  <c r="F97" i="13"/>
  <c r="E97" i="13"/>
  <c r="G97" i="13" s="1"/>
  <c r="D97" i="13"/>
  <c r="G96" i="13"/>
  <c r="G95" i="13"/>
  <c r="G94" i="13"/>
  <c r="G93" i="13"/>
  <c r="G92" i="13"/>
  <c r="G91" i="13"/>
  <c r="G90" i="13"/>
  <c r="F89" i="13"/>
  <c r="E89" i="13"/>
  <c r="G89" i="13" s="1"/>
  <c r="D89" i="13"/>
  <c r="G88" i="13"/>
  <c r="G87" i="13"/>
  <c r="F86" i="13"/>
  <c r="E86" i="13"/>
  <c r="G86" i="13" s="1"/>
  <c r="D86" i="13"/>
  <c r="G85" i="13"/>
  <c r="F84" i="13"/>
  <c r="E84" i="13"/>
  <c r="G84" i="13" s="1"/>
  <c r="D84" i="13"/>
  <c r="G83" i="13"/>
  <c r="G82" i="13"/>
  <c r="G81" i="13"/>
  <c r="F80" i="13"/>
  <c r="E80" i="13"/>
  <c r="D80" i="13"/>
  <c r="G79" i="13"/>
  <c r="G78" i="13"/>
  <c r="G77" i="13"/>
  <c r="G76" i="13"/>
  <c r="G75" i="13"/>
  <c r="F74" i="13"/>
  <c r="E74" i="13"/>
  <c r="G74" i="13" s="1"/>
  <c r="D74" i="13"/>
  <c r="G73" i="13"/>
  <c r="G72" i="13"/>
  <c r="G71" i="13"/>
  <c r="G70" i="13"/>
  <c r="G69" i="13"/>
  <c r="G68" i="13"/>
  <c r="G67" i="13"/>
  <c r="F66" i="13"/>
  <c r="E66" i="13"/>
  <c r="G66" i="13" s="1"/>
  <c r="D66" i="13"/>
  <c r="G65" i="13"/>
  <c r="G64" i="13"/>
  <c r="G63" i="13"/>
  <c r="F62" i="13"/>
  <c r="E62" i="13"/>
  <c r="G62" i="13" s="1"/>
  <c r="D62" i="13"/>
  <c r="G61" i="13"/>
  <c r="G60" i="13"/>
  <c r="G59" i="13"/>
  <c r="G58" i="13"/>
  <c r="G57" i="13"/>
  <c r="G56" i="13"/>
  <c r="G55" i="13"/>
  <c r="F54" i="13"/>
  <c r="E54" i="13"/>
  <c r="G54" i="13" s="1"/>
  <c r="D54" i="13"/>
  <c r="G53" i="13"/>
  <c r="G52" i="13"/>
  <c r="G51" i="13"/>
  <c r="G50" i="13"/>
  <c r="G49" i="13"/>
  <c r="G48" i="13"/>
  <c r="G47" i="13"/>
  <c r="G46" i="13"/>
  <c r="F45" i="13"/>
  <c r="E45" i="13"/>
  <c r="D45" i="13"/>
  <c r="G44" i="13"/>
  <c r="F43" i="13"/>
  <c r="E43" i="13"/>
  <c r="G43" i="13" s="1"/>
  <c r="D43" i="13"/>
  <c r="G42" i="13"/>
  <c r="G41" i="13"/>
  <c r="F40" i="13"/>
  <c r="E40" i="13"/>
  <c r="G40" i="13" s="1"/>
  <c r="D40" i="13"/>
  <c r="G39" i="13"/>
  <c r="G38" i="13"/>
  <c r="G37" i="13"/>
  <c r="G36" i="13"/>
  <c r="G35" i="13"/>
  <c r="G34" i="13"/>
  <c r="G33" i="13"/>
  <c r="G32" i="13"/>
  <c r="G31" i="13"/>
  <c r="G30" i="13"/>
  <c r="G29" i="13"/>
  <c r="F28" i="13"/>
  <c r="E28" i="13"/>
  <c r="G28" i="13" s="1"/>
  <c r="D28" i="13"/>
  <c r="G27" i="13"/>
  <c r="G26" i="13"/>
  <c r="G25" i="13"/>
  <c r="G24" i="13"/>
  <c r="G23" i="13"/>
  <c r="G22" i="13"/>
  <c r="G21" i="13"/>
  <c r="F20" i="13"/>
  <c r="E20" i="13"/>
  <c r="G20" i="13" s="1"/>
  <c r="G19" i="13"/>
  <c r="F18" i="13"/>
  <c r="E18" i="13"/>
  <c r="G18" i="13" s="1"/>
  <c r="D18" i="13"/>
  <c r="G17" i="13"/>
  <c r="G16" i="13"/>
  <c r="F15" i="13"/>
  <c r="E15" i="13"/>
  <c r="G15" i="13" s="1"/>
  <c r="D15" i="13"/>
  <c r="G14" i="13"/>
  <c r="G13" i="13"/>
  <c r="G12" i="13"/>
  <c r="F11" i="13"/>
  <c r="E11" i="13"/>
  <c r="D11" i="13"/>
  <c r="G10" i="13"/>
  <c r="G9" i="13"/>
  <c r="G8" i="13"/>
  <c r="G29" i="12"/>
  <c r="F29" i="12"/>
  <c r="D29" i="12"/>
  <c r="C29" i="12"/>
  <c r="H28" i="12"/>
  <c r="E28" i="12"/>
  <c r="E29" i="12" s="1"/>
  <c r="G27" i="12"/>
  <c r="F27" i="12"/>
  <c r="D27" i="12"/>
  <c r="C27" i="12"/>
  <c r="H26" i="12"/>
  <c r="E26" i="12"/>
  <c r="H25" i="12"/>
  <c r="E25" i="12"/>
  <c r="H24" i="12"/>
  <c r="K24" i="12" s="1"/>
  <c r="E24" i="12"/>
  <c r="H23" i="12"/>
  <c r="K23" i="12" s="1"/>
  <c r="E23" i="12"/>
  <c r="G22" i="12"/>
  <c r="F22" i="12"/>
  <c r="D22" i="12"/>
  <c r="C22" i="12"/>
  <c r="J21" i="12"/>
  <c r="I21" i="12"/>
  <c r="H21" i="12"/>
  <c r="E21" i="12"/>
  <c r="J20" i="12"/>
  <c r="I20" i="12"/>
  <c r="H20" i="12"/>
  <c r="K20" i="12" s="1"/>
  <c r="E20" i="12"/>
  <c r="J19" i="12"/>
  <c r="I19" i="12"/>
  <c r="H19" i="12"/>
  <c r="E19" i="12"/>
  <c r="J18" i="12"/>
  <c r="I18" i="12"/>
  <c r="H18" i="12"/>
  <c r="E18" i="12"/>
  <c r="J17" i="12"/>
  <c r="I17" i="12"/>
  <c r="H17" i="12"/>
  <c r="E17" i="12"/>
  <c r="J16" i="12"/>
  <c r="I16" i="12"/>
  <c r="H16" i="12"/>
  <c r="K16" i="12" s="1"/>
  <c r="E16" i="12"/>
  <c r="J15" i="12"/>
  <c r="I15" i="12"/>
  <c r="H15" i="12"/>
  <c r="E15" i="12"/>
  <c r="J14" i="12"/>
  <c r="I14" i="12"/>
  <c r="H14" i="12"/>
  <c r="K14" i="12" s="1"/>
  <c r="E14" i="12"/>
  <c r="J13" i="12"/>
  <c r="I13" i="12"/>
  <c r="H13" i="12"/>
  <c r="E13" i="12"/>
  <c r="J12" i="12"/>
  <c r="I12" i="12"/>
  <c r="H12" i="12"/>
  <c r="E12" i="12"/>
  <c r="J11" i="12"/>
  <c r="I11" i="12"/>
  <c r="H11" i="12"/>
  <c r="E11" i="12"/>
  <c r="J10" i="12"/>
  <c r="I10" i="12"/>
  <c r="H10" i="12"/>
  <c r="E10" i="12"/>
  <c r="J9" i="12"/>
  <c r="I9" i="12"/>
  <c r="H9" i="12"/>
  <c r="K9" i="12" s="1"/>
  <c r="E9" i="12"/>
  <c r="J8" i="12"/>
  <c r="I8" i="12"/>
  <c r="H8" i="12"/>
  <c r="E8" i="12"/>
  <c r="K8" i="12" s="1"/>
  <c r="E22" i="12" l="1"/>
  <c r="I27" i="12"/>
  <c r="K11" i="12"/>
  <c r="H29" i="12"/>
  <c r="K29" i="12" s="1"/>
  <c r="K28" i="12"/>
  <c r="K17" i="12"/>
  <c r="C30" i="12"/>
  <c r="D30" i="12"/>
  <c r="I29" i="12"/>
  <c r="K15" i="12"/>
  <c r="I22" i="12"/>
  <c r="K19" i="12"/>
  <c r="K13" i="12"/>
  <c r="G30" i="12"/>
  <c r="J30" i="12" s="1"/>
  <c r="K18" i="12"/>
  <c r="E27" i="12"/>
  <c r="E30" i="12" s="1"/>
  <c r="K21" i="12"/>
  <c r="K25" i="12"/>
  <c r="K26" i="12"/>
  <c r="J27" i="12"/>
  <c r="K12" i="12"/>
  <c r="G45" i="13"/>
  <c r="G80" i="13"/>
  <c r="D129" i="13"/>
  <c r="G11" i="13"/>
  <c r="G106" i="13"/>
  <c r="F129" i="13"/>
  <c r="F30" i="12"/>
  <c r="I30" i="12" s="1"/>
  <c r="H27" i="12"/>
  <c r="H22" i="12"/>
  <c r="H30" i="12" s="1"/>
  <c r="E129" i="13"/>
  <c r="G128" i="13"/>
  <c r="K22" i="12"/>
  <c r="J22" i="12"/>
  <c r="K10" i="12"/>
  <c r="K30" i="12" l="1"/>
  <c r="K27" i="12"/>
  <c r="G129" i="13"/>
  <c r="H128" i="13" l="1"/>
  <c r="A128" i="13"/>
  <c r="H127" i="13"/>
  <c r="H126" i="13"/>
  <c r="A125" i="13"/>
  <c r="H124" i="13"/>
  <c r="H123" i="13"/>
  <c r="H122" i="13"/>
  <c r="H121" i="13"/>
  <c r="A121" i="13"/>
  <c r="H120" i="13"/>
  <c r="H119" i="13"/>
  <c r="H118" i="13"/>
  <c r="H117" i="13"/>
  <c r="H116" i="13"/>
  <c r="H115" i="13"/>
  <c r="H114" i="13"/>
  <c r="H113" i="13"/>
  <c r="H112" i="13"/>
  <c r="A111" i="13"/>
  <c r="H110" i="13"/>
  <c r="H109" i="13"/>
  <c r="H108" i="13"/>
  <c r="H107" i="13"/>
  <c r="H106" i="13"/>
  <c r="A106" i="13"/>
  <c r="H105" i="13"/>
  <c r="H104" i="13"/>
  <c r="H103" i="13"/>
  <c r="H102" i="13"/>
  <c r="H101" i="13"/>
  <c r="H100" i="13"/>
  <c r="H99" i="13"/>
  <c r="H98" i="13"/>
  <c r="H97" i="13"/>
  <c r="A97" i="13"/>
  <c r="H96" i="13"/>
  <c r="H95" i="13"/>
  <c r="H94" i="13"/>
  <c r="H93" i="13"/>
  <c r="H92" i="13"/>
  <c r="H91" i="13"/>
  <c r="H90" i="13"/>
  <c r="H89" i="13"/>
  <c r="A89" i="13"/>
  <c r="H88" i="13"/>
  <c r="H87" i="13"/>
  <c r="H86" i="13"/>
  <c r="A86" i="13"/>
  <c r="H85" i="13"/>
  <c r="H84" i="13"/>
  <c r="A84" i="13"/>
  <c r="H83" i="13"/>
  <c r="H82" i="13"/>
  <c r="H81" i="13"/>
  <c r="H80" i="13"/>
  <c r="A80" i="13"/>
  <c r="H79" i="13"/>
  <c r="H78" i="13"/>
  <c r="H77" i="13"/>
  <c r="H76" i="13"/>
  <c r="H75" i="13"/>
  <c r="A74" i="13"/>
  <c r="H73" i="13"/>
  <c r="H72" i="13"/>
  <c r="H71" i="13"/>
  <c r="H70" i="13"/>
  <c r="H69" i="13"/>
  <c r="H68" i="13"/>
  <c r="H67" i="13"/>
  <c r="H66" i="13"/>
  <c r="A66" i="13"/>
  <c r="H65" i="13"/>
  <c r="H64" i="13"/>
  <c r="H63" i="13"/>
  <c r="H62" i="13"/>
  <c r="A62" i="13"/>
  <c r="H61" i="13"/>
  <c r="H60" i="13"/>
  <c r="H59" i="13"/>
  <c r="H58" i="13"/>
  <c r="H57" i="13"/>
  <c r="H56" i="13"/>
  <c r="H55" i="13"/>
  <c r="H54" i="13"/>
  <c r="A54" i="13"/>
  <c r="H53" i="13"/>
  <c r="H52" i="13"/>
  <c r="H51" i="13"/>
  <c r="H50" i="13"/>
  <c r="H49" i="13"/>
  <c r="H48" i="13"/>
  <c r="H47" i="13"/>
  <c r="H46" i="13"/>
  <c r="H45" i="13"/>
  <c r="A45" i="13"/>
  <c r="H44" i="13"/>
  <c r="H43" i="13"/>
  <c r="A43" i="13"/>
  <c r="H42" i="13"/>
  <c r="H41" i="13"/>
  <c r="H40" i="13"/>
  <c r="A40" i="13"/>
  <c r="H39" i="13"/>
  <c r="H38" i="13"/>
  <c r="H37" i="13"/>
  <c r="H36" i="13"/>
  <c r="H35" i="13"/>
  <c r="H34" i="13"/>
  <c r="H33" i="13"/>
  <c r="H32" i="13"/>
  <c r="H31" i="13"/>
  <c r="H30" i="13"/>
  <c r="H29" i="13"/>
  <c r="H28" i="13"/>
  <c r="A28" i="13"/>
  <c r="H27" i="13"/>
  <c r="H26" i="13"/>
  <c r="H25" i="13"/>
  <c r="H24" i="13"/>
  <c r="H23" i="13"/>
  <c r="H22" i="13"/>
  <c r="H21" i="13"/>
  <c r="A20" i="13"/>
  <c r="H19" i="13"/>
  <c r="H18" i="13"/>
  <c r="A18" i="13"/>
  <c r="H17" i="13"/>
  <c r="H16" i="13"/>
  <c r="H15" i="13"/>
  <c r="A15" i="13"/>
  <c r="H14" i="13"/>
  <c r="H13" i="13"/>
  <c r="H12" i="13"/>
  <c r="H11" i="13"/>
  <c r="A11" i="13"/>
  <c r="H10" i="13"/>
  <c r="H9" i="13"/>
  <c r="H8" i="13"/>
  <c r="H129" i="13" l="1"/>
  <c r="H20" i="13"/>
  <c r="H74" i="13"/>
  <c r="H111" i="13"/>
  <c r="H125" i="13"/>
</calcChain>
</file>

<file path=xl/sharedStrings.xml><?xml version="1.0" encoding="utf-8"?>
<sst xmlns="http://schemas.openxmlformats.org/spreadsheetml/2006/main" count="255" uniqueCount="97">
  <si>
    <t>(단위: 명)</t>
    <phoneticPr fontId="2" type="noConversion"/>
  </si>
  <si>
    <t>연번</t>
    <phoneticPr fontId="2" type="noConversion"/>
  </si>
  <si>
    <t>선발예정 과목</t>
    <phoneticPr fontId="2" type="noConversion"/>
  </si>
  <si>
    <t>선발예정 인원</t>
    <phoneticPr fontId="2" type="noConversion"/>
  </si>
  <si>
    <t>경쟁률(%)</t>
    <phoneticPr fontId="2" type="noConversion"/>
  </si>
  <si>
    <t>일반</t>
  </si>
  <si>
    <t>장애</t>
  </si>
  <si>
    <t>계</t>
  </si>
  <si>
    <t>합  계</t>
    <phoneticPr fontId="2" type="noConversion"/>
  </si>
  <si>
    <t>국어</t>
  </si>
  <si>
    <t>특수(중등)</t>
  </si>
  <si>
    <t>물리</t>
    <phoneticPr fontId="2" type="noConversion"/>
  </si>
  <si>
    <t>지리</t>
    <phoneticPr fontId="2" type="noConversion"/>
  </si>
  <si>
    <t>체육</t>
    <phoneticPr fontId="2" type="noConversion"/>
  </si>
  <si>
    <t>도덕·윤리</t>
    <phoneticPr fontId="2" type="noConversion"/>
  </si>
  <si>
    <t>보건</t>
    <phoneticPr fontId="2" type="noConversion"/>
  </si>
  <si>
    <t>일반</t>
    <phoneticPr fontId="2" type="noConversion"/>
  </si>
  <si>
    <t>지원인원(누계)</t>
    <phoneticPr fontId="2" type="noConversion"/>
  </si>
  <si>
    <r>
      <rPr>
        <sz val="11"/>
        <color indexed="12"/>
        <rFont val="맑은 고딕"/>
        <family val="3"/>
        <charset val="129"/>
      </rPr>
      <t>※</t>
    </r>
    <r>
      <rPr>
        <sz val="11"/>
        <color indexed="10"/>
        <rFont val="맑은 고딕"/>
        <family val="3"/>
        <charset val="129"/>
      </rPr>
      <t xml:space="preserve"> </t>
    </r>
    <r>
      <rPr>
        <sz val="11"/>
        <color indexed="12"/>
        <rFont val="맑은 고딕"/>
        <family val="3"/>
        <charset val="129"/>
      </rPr>
      <t>응시원서 접수시 교원자격증 등 첨부(스캔)해야 할 서류[공고문 9페이지 참조]를 접수기간내 반드시 첨부바랍니다.</t>
    </r>
    <r>
      <rPr>
        <sz val="11"/>
        <color indexed="10"/>
        <rFont val="맑은 고딕"/>
        <family val="3"/>
        <charset val="129"/>
      </rPr>
      <t xml:space="preserve"> 또한, 응시료 납부 후 접수가 정상적으로 되었는지 반드시 접수증 출력을 클릭하여 확인하시기 바랍니다.</t>
    </r>
  </si>
  <si>
    <t>교과 소계</t>
    <phoneticPr fontId="2" type="noConversion"/>
  </si>
  <si>
    <t>비교과 소계</t>
    <phoneticPr fontId="2" type="noConversion"/>
  </si>
  <si>
    <t>특수(중등) 소계</t>
    <phoneticPr fontId="2" type="noConversion"/>
  </si>
  <si>
    <t>※ 본 자료는 나이스채용시스템 상 최종접수된 인원으로 원서접수 내용 사실여부 검증과정에서 변경될수 있음</t>
    <phoneticPr fontId="3" type="noConversion"/>
  </si>
  <si>
    <t>역사</t>
    <phoneticPr fontId="2" type="noConversion"/>
  </si>
  <si>
    <t>일반사회</t>
    <phoneticPr fontId="2" type="noConversion"/>
  </si>
  <si>
    <t>생물</t>
    <phoneticPr fontId="2" type="noConversion"/>
  </si>
  <si>
    <t>미술</t>
    <phoneticPr fontId="2" type="noConversion"/>
  </si>
  <si>
    <t>건설</t>
    <phoneticPr fontId="2" type="noConversion"/>
  </si>
  <si>
    <r>
      <t xml:space="preserve">2024학년도 광주광역시 </t>
    </r>
    <r>
      <rPr>
        <b/>
        <sz val="18"/>
        <color rgb="FFFF0000"/>
        <rFont val="맑은 고딕"/>
        <family val="3"/>
        <charset val="129"/>
        <scheme val="minor"/>
      </rPr>
      <t xml:space="preserve">사립 </t>
    </r>
    <r>
      <rPr>
        <b/>
        <sz val="18"/>
        <color theme="1"/>
        <rFont val="맑은 고딕"/>
        <family val="3"/>
        <charset val="129"/>
        <scheme val="minor"/>
      </rPr>
      <t xml:space="preserve">중등학교교사
임용후보자 선정경쟁시험 </t>
    </r>
    <r>
      <rPr>
        <b/>
        <sz val="18"/>
        <color rgb="FF0000FF"/>
        <rFont val="맑은 고딕"/>
        <family val="3"/>
        <charset val="129"/>
        <scheme val="minor"/>
      </rPr>
      <t xml:space="preserve">응시원서 접수 </t>
    </r>
    <r>
      <rPr>
        <b/>
        <sz val="18"/>
        <color rgb="FFFF0000"/>
        <rFont val="맑은 고딕"/>
        <family val="3"/>
        <charset val="129"/>
        <scheme val="minor"/>
      </rPr>
      <t>최종현황</t>
    </r>
    <phoneticPr fontId="3" type="noConversion"/>
  </si>
  <si>
    <t>※ 본 자료는 나이스채용시스템 상 최종접수된 인원으로 원서접수 내용 사실여부 검증과정에서 변경될 수 있음</t>
    <phoneticPr fontId="3" type="noConversion"/>
  </si>
  <si>
    <t xml:space="preserve"> </t>
    <phoneticPr fontId="3" type="noConversion"/>
  </si>
  <si>
    <t>(단위: 명)</t>
    <phoneticPr fontId="3" type="noConversion"/>
  </si>
  <si>
    <t>연번</t>
    <phoneticPr fontId="3" type="noConversion"/>
  </si>
  <si>
    <t>법인명</t>
    <phoneticPr fontId="3" type="noConversion"/>
  </si>
  <si>
    <t>과목</t>
    <phoneticPr fontId="3" type="noConversion"/>
  </si>
  <si>
    <t>선발예정
인     원</t>
    <phoneticPr fontId="3" type="noConversion"/>
  </si>
  <si>
    <t>지원인원(누계)</t>
    <phoneticPr fontId="25" type="noConversion"/>
  </si>
  <si>
    <r>
      <rPr>
        <b/>
        <sz val="12"/>
        <color rgb="FFFF0000"/>
        <rFont val="맑은 고딕"/>
        <family val="3"/>
        <charset val="129"/>
        <scheme val="minor"/>
      </rPr>
      <t>경쟁률(%)</t>
    </r>
    <r>
      <rPr>
        <b/>
        <sz val="12"/>
        <rFont val="맑은 고딕"/>
        <family val="3"/>
        <charset val="129"/>
        <scheme val="minor"/>
      </rPr>
      <t xml:space="preserve">
</t>
    </r>
    <r>
      <rPr>
        <b/>
        <sz val="9"/>
        <color rgb="FF0000FF"/>
        <rFont val="맑은 고딕"/>
        <family val="3"/>
        <charset val="129"/>
        <scheme val="minor"/>
      </rPr>
      <t>(사립단독지원경    쟁    률)</t>
    </r>
    <phoneticPr fontId="3" type="noConversion"/>
  </si>
  <si>
    <r>
      <rPr>
        <b/>
        <sz val="10"/>
        <color rgb="FF0000FF"/>
        <rFont val="맑은 고딕"/>
        <family val="3"/>
        <charset val="129"/>
        <scheme val="minor"/>
      </rPr>
      <t>사립단독지원</t>
    </r>
    <r>
      <rPr>
        <b/>
        <sz val="10"/>
        <rFont val="맑은 고딕"/>
        <family val="3"/>
        <charset val="129"/>
        <scheme val="minor"/>
      </rPr>
      <t xml:space="preserve">
(1지망지원)</t>
    </r>
    <phoneticPr fontId="3" type="noConversion"/>
  </si>
  <si>
    <r>
      <rPr>
        <b/>
        <sz val="10"/>
        <color rgb="FF0000FF"/>
        <rFont val="맑은 고딕"/>
        <family val="3"/>
        <charset val="129"/>
        <scheme val="minor"/>
      </rPr>
      <t>공사립동시지원</t>
    </r>
    <r>
      <rPr>
        <b/>
        <sz val="10"/>
        <rFont val="맑은 고딕"/>
        <family val="3"/>
        <charset val="129"/>
        <scheme val="minor"/>
      </rPr>
      <t xml:space="preserve">
(2지망지원)</t>
    </r>
    <phoneticPr fontId="3" type="noConversion"/>
  </si>
  <si>
    <t>합계</t>
    <phoneticPr fontId="3" type="noConversion"/>
  </si>
  <si>
    <t>금정학원</t>
  </si>
  <si>
    <t>특수(중등)일반사회</t>
    <phoneticPr fontId="2" type="noConversion"/>
  </si>
  <si>
    <t>특수(중등)영어</t>
    <phoneticPr fontId="2" type="noConversion"/>
  </si>
  <si>
    <t>낭암학원</t>
  </si>
  <si>
    <t>영어</t>
    <phoneticPr fontId="2" type="noConversion"/>
  </si>
  <si>
    <t>만대학원</t>
    <phoneticPr fontId="2" type="noConversion"/>
  </si>
  <si>
    <t>보문학숙</t>
    <phoneticPr fontId="2" type="noConversion"/>
  </si>
  <si>
    <t>국어</t>
    <phoneticPr fontId="2" type="noConversion"/>
  </si>
  <si>
    <t>살레시오회</t>
    <phoneticPr fontId="2" type="noConversion"/>
  </si>
  <si>
    <t>수학</t>
    <phoneticPr fontId="2" type="noConversion"/>
  </si>
  <si>
    <t>화학</t>
    <phoneticPr fontId="2" type="noConversion"/>
  </si>
  <si>
    <t>지구과학</t>
    <phoneticPr fontId="2" type="noConversion"/>
  </si>
  <si>
    <t>음악</t>
    <phoneticPr fontId="2" type="noConversion"/>
  </si>
  <si>
    <t>서강학원</t>
    <phoneticPr fontId="2" type="noConversion"/>
  </si>
  <si>
    <t>석산학원</t>
    <phoneticPr fontId="2" type="noConversion"/>
  </si>
  <si>
    <t>설월학원</t>
    <phoneticPr fontId="2" type="noConversion"/>
  </si>
  <si>
    <t>전자</t>
    <phoneticPr fontId="2" type="noConversion"/>
  </si>
  <si>
    <t>송원학원</t>
    <phoneticPr fontId="2" type="noConversion"/>
  </si>
  <si>
    <t>숭일학원</t>
    <phoneticPr fontId="2" type="noConversion"/>
  </si>
  <si>
    <t>숭의학원</t>
    <phoneticPr fontId="2" type="noConversion"/>
  </si>
  <si>
    <t>기계</t>
    <phoneticPr fontId="2" type="noConversion"/>
  </si>
  <si>
    <t>우산학원</t>
    <phoneticPr fontId="2" type="noConversion"/>
  </si>
  <si>
    <t>정보·컴퓨터</t>
  </si>
  <si>
    <t>유당학원</t>
    <phoneticPr fontId="2" type="noConversion"/>
  </si>
  <si>
    <t>유은학원</t>
    <phoneticPr fontId="2" type="noConversion"/>
  </si>
  <si>
    <t>일본어</t>
    <phoneticPr fontId="2" type="noConversion"/>
  </si>
  <si>
    <t>인성학원</t>
    <phoneticPr fontId="2" type="noConversion"/>
  </si>
  <si>
    <t>정광학원</t>
    <phoneticPr fontId="2" type="noConversion"/>
  </si>
  <si>
    <t>죽호학원</t>
    <phoneticPr fontId="2" type="noConversion"/>
  </si>
  <si>
    <t>청송학원</t>
    <phoneticPr fontId="2" type="noConversion"/>
  </si>
  <si>
    <t>춘광학원</t>
    <phoneticPr fontId="2" type="noConversion"/>
  </si>
  <si>
    <t>가정</t>
    <phoneticPr fontId="2" type="noConversion"/>
  </si>
  <si>
    <t>춘태학원</t>
    <phoneticPr fontId="2" type="noConversion"/>
  </si>
  <si>
    <t>상업</t>
    <phoneticPr fontId="2" type="noConversion"/>
  </si>
  <si>
    <t>풍산학원</t>
    <phoneticPr fontId="2" type="noConversion"/>
  </si>
  <si>
    <t>홍복학원</t>
    <phoneticPr fontId="2" type="noConversion"/>
  </si>
  <si>
    <t>합  계</t>
  </si>
  <si>
    <t>도덕・윤리</t>
  </si>
  <si>
    <t>역사</t>
  </si>
  <si>
    <t>일반사회</t>
  </si>
  <si>
    <t>지리</t>
  </si>
  <si>
    <t>물리</t>
  </si>
  <si>
    <t>생물</t>
  </si>
  <si>
    <t>체육</t>
  </si>
  <si>
    <t>미술</t>
  </si>
  <si>
    <t>기술</t>
  </si>
  <si>
    <t>정보컴퓨터</t>
  </si>
  <si>
    <t>식품가공</t>
  </si>
  <si>
    <t>전기</t>
  </si>
  <si>
    <t>건설</t>
  </si>
  <si>
    <t>전문상담</t>
  </si>
  <si>
    <t>보건</t>
  </si>
  <si>
    <t>영양</t>
  </si>
  <si>
    <t>사서</t>
  </si>
  <si>
    <r>
      <t xml:space="preserve">2024학년도 광주광역시 </t>
    </r>
    <r>
      <rPr>
        <b/>
        <sz val="18"/>
        <color rgb="FFFF0000"/>
        <rFont val="맑은 고딕"/>
        <family val="3"/>
        <charset val="129"/>
        <scheme val="minor"/>
      </rPr>
      <t>공립</t>
    </r>
    <r>
      <rPr>
        <b/>
        <sz val="18"/>
        <color theme="1"/>
        <rFont val="맑은 고딕"/>
        <family val="3"/>
        <charset val="129"/>
        <scheme val="minor"/>
      </rPr>
      <t xml:space="preserve"> 중등학교교사
임용후보자 선정경쟁시험 </t>
    </r>
    <r>
      <rPr>
        <b/>
        <sz val="18"/>
        <color rgb="FF0000FF"/>
        <rFont val="맑은 고딕"/>
        <family val="3"/>
        <charset val="129"/>
        <scheme val="minor"/>
      </rPr>
      <t xml:space="preserve">응시원서 접수 </t>
    </r>
    <r>
      <rPr>
        <b/>
        <sz val="18"/>
        <color rgb="FFFF0000"/>
        <rFont val="맑은 고딕"/>
        <family val="3"/>
        <charset val="129"/>
        <scheme val="minor"/>
      </rPr>
      <t>최종현황</t>
    </r>
    <phoneticPr fontId="2" type="noConversion"/>
  </si>
  <si>
    <r>
      <t xml:space="preserve">※ 자료기준일: </t>
    </r>
    <r>
      <rPr>
        <b/>
        <u/>
        <sz val="12"/>
        <color indexed="12"/>
        <rFont val="맑은 고딕"/>
        <family val="3"/>
        <charset val="129"/>
      </rPr>
      <t xml:space="preserve">2023. 10. 23.(월) 18:00 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</si>
</sst>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&quot;ㅇ &quot;yyyy\.m\.d\.\(aaa\)\ &quot;18:00 기준&quot;"/>
    <numFmt numFmtId="177" formatCode="0.0&quot; : 1&quot;"/>
    <numFmt numFmtId="178" formatCode="0_ ;[Red]\-0\ "/>
  </numFmts>
  <fonts count="4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rgb="FF0000FF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indexed="12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u/>
      <sz val="12"/>
      <color indexed="12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9"/>
      <color rgb="FF0000FF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</font>
    <font>
      <b/>
      <sz val="11"/>
      <color rgb="FF000000"/>
      <name val="맑은 고딕"/>
      <family val="2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b/>
      <sz val="11"/>
      <color rgb="FF0000FF"/>
      <name val="맑은 고딕"/>
      <family val="3"/>
      <charset val="129"/>
    </font>
    <font>
      <sz val="11"/>
      <color theme="1"/>
      <name val="Malgun Gothic"/>
      <family val="3"/>
      <charset val="129"/>
    </font>
    <font>
      <b/>
      <sz val="11"/>
      <color rgb="FF000000"/>
      <name val="Malgun Gothic"/>
      <family val="3"/>
      <charset val="129"/>
    </font>
    <font>
      <sz val="11"/>
      <color rgb="FF000000"/>
      <name val="Malgun Gothic"/>
      <family val="3"/>
      <charset val="129"/>
    </font>
    <font>
      <sz val="11"/>
      <color rgb="FFFF0000"/>
      <name val="Malgun Gothic"/>
      <family val="3"/>
      <charset val="129"/>
    </font>
    <font>
      <b/>
      <sz val="11"/>
      <color rgb="FFFF0000"/>
      <name val="Malgun Gothic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2F2F2"/>
        <bgColor rgb="FFF2F2F2"/>
      </patternFill>
    </fill>
    <fill>
      <patternFill patternType="solid">
        <fgColor rgb="FFFBE4D5"/>
        <bgColor rgb="FFFBE4D5"/>
      </patternFill>
    </fill>
    <fill>
      <patternFill patternType="solid">
        <fgColor theme="0"/>
        <bgColor theme="0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theme="0" tint="-0.34998626667073579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 style="thin">
        <color theme="0" tint="-0.34998626667073579"/>
      </diagonal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double">
        <color indexed="64"/>
      </bottom>
      <diagonal/>
    </border>
    <border>
      <left style="medium">
        <color rgb="FFFF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rgb="FFFF0000"/>
      </right>
      <top/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/>
      <bottom style="medium">
        <color rgb="FFFF0000"/>
      </bottom>
      <diagonal/>
    </border>
    <border>
      <left style="thin">
        <color indexed="64"/>
      </left>
      <right style="thin">
        <color indexed="64"/>
      </right>
      <top/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/>
      <bottom style="medium">
        <color rgb="FFFF0000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rgb="FFFF0000"/>
      </left>
      <right/>
      <top style="thick">
        <color rgb="FFFF0000"/>
      </top>
      <bottom style="thin">
        <color indexed="64"/>
      </bottom>
      <diagonal/>
    </border>
    <border>
      <left/>
      <right/>
      <top style="thick">
        <color rgb="FFFF0000"/>
      </top>
      <bottom style="thin">
        <color indexed="64"/>
      </bottom>
      <diagonal/>
    </border>
    <border>
      <left/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ck">
        <color rgb="FFFF0000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ck">
        <color rgb="FFFF0000"/>
      </right>
      <top style="thin">
        <color theme="1"/>
      </top>
      <bottom style="thick">
        <color rgb="FFFF0000"/>
      </bottom>
      <diagonal/>
    </border>
    <border>
      <left style="thick">
        <color rgb="FFFF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FF0000"/>
      </left>
      <right style="thin">
        <color rgb="FF000000"/>
      </right>
      <top style="thin">
        <color rgb="FF000000"/>
      </top>
      <bottom style="thick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FF0000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23" fillId="0" borderId="0"/>
  </cellStyleXfs>
  <cellXfs count="144">
    <xf numFmtId="0" fontId="0" fillId="0" borderId="0" xfId="0">
      <alignment vertical="center"/>
    </xf>
    <xf numFmtId="0" fontId="0" fillId="0" borderId="0" xfId="0" applyProtection="1">
      <alignment vertical="center"/>
    </xf>
    <xf numFmtId="0" fontId="6" fillId="0" borderId="0" xfId="0" applyFont="1">
      <alignment vertical="center"/>
    </xf>
    <xf numFmtId="0" fontId="6" fillId="0" borderId="0" xfId="0" applyFont="1" applyProtection="1">
      <alignment vertical="center"/>
    </xf>
    <xf numFmtId="0" fontId="5" fillId="0" borderId="0" xfId="0" applyFont="1" applyAlignment="1">
      <alignment horizontal="right" vertical="center"/>
    </xf>
    <xf numFmtId="176" fontId="5" fillId="0" borderId="0" xfId="0" applyNumberFormat="1" applyFont="1" applyBorder="1">
      <alignment vertical="center"/>
    </xf>
    <xf numFmtId="176" fontId="4" fillId="0" borderId="0" xfId="0" applyNumberFormat="1" applyFont="1" applyBorder="1" applyAlignment="1">
      <alignment horizontal="right" vertical="center"/>
    </xf>
    <xf numFmtId="178" fontId="4" fillId="0" borderId="2" xfId="0" applyNumberFormat="1" applyFont="1" applyBorder="1" applyAlignment="1" applyProtection="1">
      <alignment horizontal="right" vertical="center"/>
      <protection hidden="1"/>
    </xf>
    <xf numFmtId="178" fontId="4" fillId="0" borderId="2" xfId="1" applyNumberFormat="1" applyFont="1" applyBorder="1" applyAlignment="1" applyProtection="1">
      <alignment horizontal="right" vertical="center"/>
      <protection hidden="1"/>
    </xf>
    <xf numFmtId="0" fontId="10" fillId="0" borderId="0" xfId="0" applyFont="1">
      <alignment vertical="center"/>
    </xf>
    <xf numFmtId="0" fontId="10" fillId="0" borderId="0" xfId="0" applyFont="1" applyProtection="1">
      <alignment vertical="center"/>
    </xf>
    <xf numFmtId="0" fontId="4" fillId="0" borderId="0" xfId="0" applyFont="1">
      <alignment vertical="center"/>
    </xf>
    <xf numFmtId="0" fontId="0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77" fontId="0" fillId="0" borderId="2" xfId="0" applyNumberFormat="1" applyFont="1" applyBorder="1" applyAlignment="1">
      <alignment horizontal="right" vertical="center"/>
    </xf>
    <xf numFmtId="178" fontId="4" fillId="0" borderId="4" xfId="1" applyNumberFormat="1" applyFont="1" applyBorder="1" applyAlignment="1" applyProtection="1">
      <alignment horizontal="right" vertical="center"/>
      <protection hidden="1"/>
    </xf>
    <xf numFmtId="0" fontId="0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178" fontId="4" fillId="0" borderId="3" xfId="0" applyNumberFormat="1" applyFont="1" applyBorder="1" applyAlignment="1" applyProtection="1">
      <alignment horizontal="right" vertical="center"/>
      <protection hidden="1"/>
    </xf>
    <xf numFmtId="177" fontId="5" fillId="3" borderId="3" xfId="0" applyNumberFormat="1" applyFont="1" applyFill="1" applyBorder="1" applyAlignment="1">
      <alignment horizontal="right" vertical="center"/>
    </xf>
    <xf numFmtId="177" fontId="17" fillId="2" borderId="3" xfId="0" applyNumberFormat="1" applyFont="1" applyFill="1" applyBorder="1" applyAlignment="1">
      <alignment horizontal="right" vertical="center"/>
    </xf>
    <xf numFmtId="178" fontId="5" fillId="2" borderId="2" xfId="1" applyNumberFormat="1" applyFont="1" applyFill="1" applyBorder="1" applyAlignment="1" applyProtection="1">
      <alignment horizontal="right" vertical="center"/>
      <protection hidden="1"/>
    </xf>
    <xf numFmtId="177" fontId="5" fillId="2" borderId="2" xfId="0" applyNumberFormat="1" applyFont="1" applyFill="1" applyBorder="1" applyAlignment="1">
      <alignment horizontal="right" vertical="center"/>
    </xf>
    <xf numFmtId="178" fontId="5" fillId="2" borderId="2" xfId="0" applyNumberFormat="1" applyFont="1" applyFill="1" applyBorder="1" applyAlignment="1" applyProtection="1">
      <alignment horizontal="right" vertical="center"/>
      <protection hidden="1"/>
    </xf>
    <xf numFmtId="178" fontId="5" fillId="2" borderId="1" xfId="1" applyNumberFormat="1" applyFont="1" applyFill="1" applyBorder="1" applyAlignment="1" applyProtection="1">
      <alignment horizontal="right" vertical="center"/>
      <protection hidden="1"/>
    </xf>
    <xf numFmtId="177" fontId="4" fillId="0" borderId="4" xfId="0" applyNumberFormat="1" applyFont="1" applyFill="1" applyBorder="1" applyAlignment="1">
      <alignment horizontal="right" vertical="center"/>
    </xf>
    <xf numFmtId="177" fontId="5" fillId="2" borderId="5" xfId="0" applyNumberFormat="1" applyFont="1" applyFill="1" applyBorder="1" applyAlignment="1">
      <alignment horizontal="right" vertical="center"/>
    </xf>
    <xf numFmtId="178" fontId="5" fillId="2" borderId="3" xfId="0" applyNumberFormat="1" applyFont="1" applyFill="1" applyBorder="1" applyAlignment="1">
      <alignment horizontal="right" vertical="center"/>
    </xf>
    <xf numFmtId="0" fontId="21" fillId="0" borderId="0" xfId="0" applyFont="1">
      <alignment vertical="center"/>
    </xf>
    <xf numFmtId="0" fontId="0" fillId="0" borderId="0" xfId="0" applyFont="1">
      <alignment vertical="center"/>
    </xf>
    <xf numFmtId="0" fontId="22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27" fillId="2" borderId="2" xfId="3" applyFont="1" applyFill="1" applyBorder="1" applyAlignment="1">
      <alignment horizontal="center" vertical="center" wrapText="1"/>
    </xf>
    <xf numFmtId="0" fontId="0" fillId="0" borderId="10" xfId="0" applyNumberFormat="1" applyFont="1" applyBorder="1" applyAlignment="1">
      <alignment vertical="center" shrinkToFit="1"/>
    </xf>
    <xf numFmtId="0" fontId="0" fillId="0" borderId="2" xfId="0" applyNumberFormat="1" applyFont="1" applyFill="1" applyBorder="1" applyAlignment="1">
      <alignment horizontal="center" vertical="center" shrinkToFit="1"/>
    </xf>
    <xf numFmtId="0" fontId="0" fillId="0" borderId="2" xfId="0" applyNumberFormat="1" applyFont="1" applyBorder="1" applyAlignment="1">
      <alignment vertical="center" shrinkToFit="1"/>
    </xf>
    <xf numFmtId="0" fontId="0" fillId="0" borderId="2" xfId="0" applyNumberFormat="1" applyFont="1" applyBorder="1" applyAlignment="1">
      <alignment horizontal="center" vertical="center" shrinkToFit="1"/>
    </xf>
    <xf numFmtId="0" fontId="0" fillId="0" borderId="2" xfId="0" applyNumberFormat="1" applyFont="1" applyBorder="1" applyAlignment="1">
      <alignment vertical="center"/>
    </xf>
    <xf numFmtId="0" fontId="32" fillId="7" borderId="12" xfId="0" applyNumberFormat="1" applyFont="1" applyFill="1" applyBorder="1" applyAlignment="1" applyProtection="1">
      <alignment horizontal="center" vertical="center" shrinkToFit="1"/>
    </xf>
    <xf numFmtId="0" fontId="32" fillId="7" borderId="2" xfId="0" applyNumberFormat="1" applyFont="1" applyFill="1" applyBorder="1" applyAlignment="1" applyProtection="1">
      <alignment horizontal="center" vertical="center" shrinkToFit="1"/>
    </xf>
    <xf numFmtId="0" fontId="30" fillId="7" borderId="2" xfId="0" applyNumberFormat="1" applyFont="1" applyFill="1" applyBorder="1" applyAlignment="1" applyProtection="1">
      <alignment horizontal="center" vertical="center" shrinkToFit="1"/>
    </xf>
    <xf numFmtId="0" fontId="0" fillId="0" borderId="2" xfId="0" applyNumberFormat="1" applyFont="1" applyBorder="1" applyAlignment="1">
      <alignment vertical="center" wrapText="1"/>
    </xf>
    <xf numFmtId="0" fontId="0" fillId="0" borderId="2" xfId="0" applyNumberFormat="1" applyFont="1" applyBorder="1" applyAlignment="1">
      <alignment horizontal="center" vertical="center"/>
    </xf>
    <xf numFmtId="0" fontId="0" fillId="0" borderId="10" xfId="0" applyNumberFormat="1" applyFont="1" applyBorder="1" applyAlignment="1">
      <alignment vertical="center"/>
    </xf>
    <xf numFmtId="0" fontId="5" fillId="2" borderId="16" xfId="0" applyFont="1" applyFill="1" applyBorder="1" applyAlignment="1">
      <alignment horizontal="center" vertical="center"/>
    </xf>
    <xf numFmtId="178" fontId="4" fillId="0" borderId="17" xfId="0" applyNumberFormat="1" applyFont="1" applyBorder="1" applyAlignment="1">
      <alignment horizontal="right" vertical="center"/>
    </xf>
    <xf numFmtId="178" fontId="4" fillId="0" borderId="15" xfId="0" applyNumberFormat="1" applyFont="1" applyBorder="1" applyAlignment="1">
      <alignment horizontal="right" vertical="center"/>
    </xf>
    <xf numFmtId="178" fontId="5" fillId="2" borderId="15" xfId="1" applyNumberFormat="1" applyFont="1" applyFill="1" applyBorder="1" applyAlignment="1" applyProtection="1">
      <alignment horizontal="right" vertical="center"/>
      <protection hidden="1"/>
    </xf>
    <xf numFmtId="178" fontId="5" fillId="2" borderId="15" xfId="0" applyNumberFormat="1" applyFont="1" applyFill="1" applyBorder="1" applyAlignment="1" applyProtection="1">
      <alignment horizontal="right" vertical="center"/>
      <protection hidden="1"/>
    </xf>
    <xf numFmtId="178" fontId="5" fillId="2" borderId="16" xfId="1" applyNumberFormat="1" applyFont="1" applyFill="1" applyBorder="1" applyAlignment="1" applyProtection="1">
      <alignment horizontal="right" vertical="center"/>
      <protection hidden="1"/>
    </xf>
    <xf numFmtId="178" fontId="17" fillId="2" borderId="17" xfId="0" applyNumberFormat="1" applyFont="1" applyFill="1" applyBorder="1" applyAlignment="1">
      <alignment horizontal="right" vertical="center"/>
    </xf>
    <xf numFmtId="0" fontId="5" fillId="2" borderId="19" xfId="0" applyFont="1" applyFill="1" applyBorder="1" applyAlignment="1">
      <alignment horizontal="center" vertical="center"/>
    </xf>
    <xf numFmtId="177" fontId="4" fillId="3" borderId="18" xfId="0" applyNumberFormat="1" applyFont="1" applyFill="1" applyBorder="1" applyAlignment="1">
      <alignment horizontal="right" vertical="center"/>
    </xf>
    <xf numFmtId="177" fontId="5" fillId="2" borderId="18" xfId="0" applyNumberFormat="1" applyFont="1" applyFill="1" applyBorder="1" applyAlignment="1">
      <alignment horizontal="right" vertical="center"/>
    </xf>
    <xf numFmtId="177" fontId="5" fillId="2" borderId="19" xfId="0" applyNumberFormat="1" applyFont="1" applyFill="1" applyBorder="1" applyAlignment="1">
      <alignment horizontal="right" vertical="center"/>
    </xf>
    <xf numFmtId="177" fontId="5" fillId="3" borderId="20" xfId="0" applyNumberFormat="1" applyFont="1" applyFill="1" applyBorder="1" applyAlignment="1">
      <alignment horizontal="right" vertical="center"/>
    </xf>
    <xf numFmtId="0" fontId="5" fillId="2" borderId="24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0" fontId="14" fillId="0" borderId="26" xfId="0" applyFont="1" applyFill="1" applyBorder="1" applyAlignment="1">
      <alignment horizontal="right" vertical="center"/>
    </xf>
    <xf numFmtId="178" fontId="4" fillId="0" borderId="27" xfId="0" applyNumberFormat="1" applyFont="1" applyBorder="1" applyAlignment="1">
      <alignment horizontal="right" vertical="center"/>
    </xf>
    <xf numFmtId="0" fontId="14" fillId="0" borderId="28" xfId="0" applyFont="1" applyFill="1" applyBorder="1" applyAlignment="1">
      <alignment horizontal="right" vertical="center"/>
    </xf>
    <xf numFmtId="178" fontId="4" fillId="0" borderId="29" xfId="0" applyNumberFormat="1" applyFont="1" applyBorder="1" applyAlignment="1">
      <alignment horizontal="right" vertical="center"/>
    </xf>
    <xf numFmtId="0" fontId="4" fillId="0" borderId="28" xfId="0" applyFont="1" applyFill="1" applyBorder="1" applyAlignment="1">
      <alignment horizontal="right" vertical="center"/>
    </xf>
    <xf numFmtId="178" fontId="5" fillId="2" borderId="28" xfId="1" applyNumberFormat="1" applyFont="1" applyFill="1" applyBorder="1" applyAlignment="1" applyProtection="1">
      <alignment horizontal="right" vertical="center"/>
      <protection hidden="1"/>
    </xf>
    <xf numFmtId="178" fontId="5" fillId="2" borderId="29" xfId="1" applyNumberFormat="1" applyFont="1" applyFill="1" applyBorder="1" applyAlignment="1" applyProtection="1">
      <alignment horizontal="right" vertical="center"/>
      <protection hidden="1"/>
    </xf>
    <xf numFmtId="178" fontId="5" fillId="2" borderId="28" xfId="0" applyNumberFormat="1" applyFont="1" applyFill="1" applyBorder="1" applyAlignment="1" applyProtection="1">
      <alignment horizontal="right" vertical="center"/>
      <protection hidden="1"/>
    </xf>
    <xf numFmtId="178" fontId="5" fillId="2" borderId="29" xfId="0" applyNumberFormat="1" applyFont="1" applyFill="1" applyBorder="1" applyAlignment="1" applyProtection="1">
      <alignment horizontal="right" vertical="center"/>
      <protection hidden="1"/>
    </xf>
    <xf numFmtId="178" fontId="5" fillId="2" borderId="24" xfId="1" applyNumberFormat="1" applyFont="1" applyFill="1" applyBorder="1" applyAlignment="1" applyProtection="1">
      <alignment horizontal="right" vertical="center"/>
      <protection hidden="1"/>
    </xf>
    <xf numFmtId="178" fontId="5" fillId="2" borderId="25" xfId="1" applyNumberFormat="1" applyFont="1" applyFill="1" applyBorder="1" applyAlignment="1" applyProtection="1">
      <alignment horizontal="right" vertical="center"/>
      <protection hidden="1"/>
    </xf>
    <xf numFmtId="178" fontId="5" fillId="2" borderId="30" xfId="0" applyNumberFormat="1" applyFont="1" applyFill="1" applyBorder="1" applyAlignment="1">
      <alignment horizontal="right" vertical="center"/>
    </xf>
    <xf numFmtId="178" fontId="5" fillId="2" borderId="31" xfId="0" applyNumberFormat="1" applyFont="1" applyFill="1" applyBorder="1" applyAlignment="1">
      <alignment horizontal="right" vertical="center"/>
    </xf>
    <xf numFmtId="178" fontId="17" fillId="2" borderId="32" xfId="0" applyNumberFormat="1" applyFont="1" applyFill="1" applyBorder="1" applyAlignment="1">
      <alignment horizontal="right" vertical="center"/>
    </xf>
    <xf numFmtId="0" fontId="0" fillId="0" borderId="15" xfId="0" applyNumberFormat="1" applyFont="1" applyFill="1" applyBorder="1" applyAlignment="1">
      <alignment horizontal="center" vertical="center"/>
    </xf>
    <xf numFmtId="0" fontId="31" fillId="5" borderId="15" xfId="0" applyNumberFormat="1" applyFont="1" applyFill="1" applyBorder="1" applyAlignment="1">
      <alignment horizontal="center" vertical="center"/>
    </xf>
    <xf numFmtId="0" fontId="31" fillId="7" borderId="15" xfId="0" applyNumberFormat="1" applyFont="1" applyFill="1" applyBorder="1" applyAlignment="1">
      <alignment horizontal="center" vertical="center"/>
    </xf>
    <xf numFmtId="0" fontId="0" fillId="0" borderId="15" xfId="0" applyNumberFormat="1" applyFont="1" applyBorder="1" applyAlignment="1">
      <alignment horizontal="center" vertical="center"/>
    </xf>
    <xf numFmtId="0" fontId="33" fillId="7" borderId="15" xfId="0" applyNumberFormat="1" applyFont="1" applyFill="1" applyBorder="1" applyAlignment="1">
      <alignment horizontal="center" vertical="center"/>
    </xf>
    <xf numFmtId="177" fontId="0" fillId="4" borderId="37" xfId="0" applyNumberFormat="1" applyFont="1" applyFill="1" applyBorder="1" applyAlignment="1">
      <alignment horizontal="center" vertical="center" shrinkToFit="1"/>
    </xf>
    <xf numFmtId="177" fontId="35" fillId="4" borderId="38" xfId="0" applyNumberFormat="1" applyFont="1" applyFill="1" applyBorder="1" applyAlignment="1">
      <alignment horizontal="center" vertical="center" shrinkToFit="1"/>
    </xf>
    <xf numFmtId="0" fontId="27" fillId="2" borderId="42" xfId="3" applyFont="1" applyFill="1" applyBorder="1" applyAlignment="1">
      <alignment horizontal="center" vertical="center" wrapText="1"/>
    </xf>
    <xf numFmtId="0" fontId="29" fillId="2" borderId="43" xfId="3" applyFont="1" applyFill="1" applyBorder="1" applyAlignment="1">
      <alignment horizontal="center" vertical="center" wrapText="1"/>
    </xf>
    <xf numFmtId="177" fontId="4" fillId="0" borderId="2" xfId="0" applyNumberFormat="1" applyFont="1" applyFill="1" applyBorder="1" applyAlignment="1">
      <alignment horizontal="right" vertical="center"/>
    </xf>
    <xf numFmtId="0" fontId="0" fillId="0" borderId="44" xfId="0" applyNumberFormat="1" applyFont="1" applyFill="1" applyBorder="1" applyAlignment="1">
      <alignment horizontal="center" vertical="center"/>
    </xf>
    <xf numFmtId="0" fontId="35" fillId="5" borderId="45" xfId="0" applyNumberFormat="1" applyFont="1" applyFill="1" applyBorder="1" applyAlignment="1">
      <alignment horizontal="center" vertical="center"/>
    </xf>
    <xf numFmtId="0" fontId="36" fillId="5" borderId="34" xfId="0" applyNumberFormat="1" applyFont="1" applyFill="1" applyBorder="1" applyAlignment="1">
      <alignment horizontal="center" vertical="center"/>
    </xf>
    <xf numFmtId="178" fontId="4" fillId="6" borderId="2" xfId="0" applyNumberFormat="1" applyFont="1" applyFill="1" applyBorder="1" applyAlignment="1" applyProtection="1">
      <alignment horizontal="right" vertical="center"/>
      <protection hidden="1"/>
    </xf>
    <xf numFmtId="177" fontId="4" fillId="7" borderId="2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37" fillId="0" borderId="46" xfId="0" applyFont="1" applyBorder="1" applyAlignment="1">
      <alignment horizontal="center" vertical="center"/>
    </xf>
    <xf numFmtId="0" fontId="37" fillId="0" borderId="47" xfId="0" applyFont="1" applyBorder="1" applyAlignment="1">
      <alignment horizontal="center" vertical="center"/>
    </xf>
    <xf numFmtId="0" fontId="38" fillId="8" borderId="46" xfId="0" applyFont="1" applyFill="1" applyBorder="1" applyAlignment="1">
      <alignment horizontal="center" vertical="center"/>
    </xf>
    <xf numFmtId="0" fontId="38" fillId="8" borderId="47" xfId="0" applyFont="1" applyFill="1" applyBorder="1" applyAlignment="1">
      <alignment horizontal="center" vertical="center"/>
    </xf>
    <xf numFmtId="0" fontId="39" fillId="9" borderId="47" xfId="0" applyFont="1" applyFill="1" applyBorder="1" applyAlignment="1">
      <alignment horizontal="center" vertical="center"/>
    </xf>
    <xf numFmtId="0" fontId="39" fillId="0" borderId="46" xfId="0" applyFont="1" applyBorder="1" applyAlignment="1">
      <alignment horizontal="center" vertical="center"/>
    </xf>
    <xf numFmtId="0" fontId="40" fillId="0" borderId="47" xfId="0" applyFont="1" applyBorder="1" applyAlignment="1">
      <alignment horizontal="center" vertical="center"/>
    </xf>
    <xf numFmtId="0" fontId="37" fillId="9" borderId="47" xfId="0" applyFont="1" applyFill="1" applyBorder="1" applyAlignment="1">
      <alignment horizontal="center" vertical="center"/>
    </xf>
    <xf numFmtId="0" fontId="39" fillId="10" borderId="46" xfId="0" applyFont="1" applyFill="1" applyBorder="1" applyAlignment="1">
      <alignment horizontal="center" vertical="center"/>
    </xf>
    <xf numFmtId="0" fontId="39" fillId="10" borderId="47" xfId="0" applyFont="1" applyFill="1" applyBorder="1" applyAlignment="1">
      <alignment horizontal="center" vertical="center"/>
    </xf>
    <xf numFmtId="0" fontId="41" fillId="8" borderId="48" xfId="0" applyFont="1" applyFill="1" applyBorder="1" applyAlignment="1">
      <alignment horizontal="center" vertical="center"/>
    </xf>
    <xf numFmtId="0" fontId="41" fillId="8" borderId="49" xfId="0" applyFont="1" applyFill="1" applyBorder="1" applyAlignment="1">
      <alignment horizontal="center" vertical="center"/>
    </xf>
    <xf numFmtId="0" fontId="14" fillId="0" borderId="0" xfId="2" applyFont="1" applyAlignment="1">
      <alignment horizontal="left" vertical="center" wrapText="1"/>
    </xf>
    <xf numFmtId="0" fontId="5" fillId="0" borderId="0" xfId="0" applyNumberFormat="1" applyFont="1" applyAlignment="1">
      <alignment horizontal="left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9" fillId="2" borderId="21" xfId="0" applyFont="1" applyFill="1" applyBorder="1" applyAlignment="1">
      <alignment horizontal="center" vertical="center"/>
    </xf>
    <xf numFmtId="0" fontId="9" fillId="2" borderId="22" xfId="0" applyFont="1" applyFill="1" applyBorder="1" applyAlignment="1">
      <alignment horizontal="center" vertical="center"/>
    </xf>
    <xf numFmtId="0" fontId="9" fillId="2" borderId="23" xfId="0" applyFont="1" applyFill="1" applyBorder="1" applyAlignment="1">
      <alignment horizontal="center" vertical="center"/>
    </xf>
    <xf numFmtId="0" fontId="12" fillId="2" borderId="18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17" fillId="2" borderId="3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left" vertical="center" shrinkToFit="1"/>
    </xf>
    <xf numFmtId="0" fontId="19" fillId="0" borderId="0" xfId="0" applyFont="1" applyAlignment="1">
      <alignment horizontal="left" vertical="center" shrinkToFit="1"/>
    </xf>
    <xf numFmtId="0" fontId="30" fillId="5" borderId="12" xfId="0" applyNumberFormat="1" applyFont="1" applyFill="1" applyBorder="1" applyAlignment="1" applyProtection="1">
      <alignment horizontal="center" vertical="center" shrinkToFit="1"/>
    </xf>
    <xf numFmtId="0" fontId="30" fillId="5" borderId="2" xfId="0" applyNumberFormat="1" applyFont="1" applyFill="1" applyBorder="1" applyAlignment="1" applyProtection="1">
      <alignment horizontal="center" vertical="center" shrinkToFit="1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24" fillId="2" borderId="33" xfId="3" applyFont="1" applyFill="1" applyBorder="1" applyAlignment="1">
      <alignment horizontal="center" vertical="center" wrapText="1"/>
    </xf>
    <xf numFmtId="0" fontId="24" fillId="2" borderId="17" xfId="3" applyFont="1" applyFill="1" applyBorder="1" applyAlignment="1">
      <alignment horizontal="center" vertical="center" wrapText="1"/>
    </xf>
    <xf numFmtId="0" fontId="24" fillId="2" borderId="39" xfId="3" applyFont="1" applyFill="1" applyBorder="1" applyAlignment="1">
      <alignment horizontal="center" vertical="center" wrapText="1"/>
    </xf>
    <xf numFmtId="0" fontId="24" fillId="2" borderId="40" xfId="3" applyFont="1" applyFill="1" applyBorder="1" applyAlignment="1">
      <alignment horizontal="center" vertical="center" wrapText="1"/>
    </xf>
    <xf numFmtId="0" fontId="24" fillId="2" borderId="41" xfId="3" applyFont="1" applyFill="1" applyBorder="1" applyAlignment="1">
      <alignment horizontal="center" vertical="center" wrapText="1"/>
    </xf>
    <xf numFmtId="0" fontId="24" fillId="2" borderId="35" xfId="3" applyFont="1" applyFill="1" applyBorder="1" applyAlignment="1">
      <alignment horizontal="center" vertical="center" wrapText="1" shrinkToFit="1"/>
    </xf>
    <xf numFmtId="0" fontId="24" fillId="2" borderId="36" xfId="3" applyFont="1" applyFill="1" applyBorder="1" applyAlignment="1">
      <alignment horizontal="center" vertical="center" wrapText="1" shrinkToFit="1"/>
    </xf>
    <xf numFmtId="0" fontId="0" fillId="0" borderId="9" xfId="0" applyNumberFormat="1" applyFont="1" applyBorder="1" applyAlignment="1">
      <alignment horizontal="center" vertical="center" shrinkToFit="1"/>
    </xf>
    <xf numFmtId="0" fontId="0" fillId="0" borderId="11" xfId="0" applyNumberFormat="1" applyFont="1" applyBorder="1" applyAlignment="1">
      <alignment horizontal="center" vertical="center" shrinkToFit="1"/>
    </xf>
    <xf numFmtId="0" fontId="0" fillId="0" borderId="8" xfId="0" applyNumberFormat="1" applyFont="1" applyBorder="1" applyAlignment="1">
      <alignment horizontal="center" vertical="center" shrinkToFit="1"/>
    </xf>
    <xf numFmtId="0" fontId="0" fillId="0" borderId="12" xfId="0" applyNumberFormat="1" applyFont="1" applyBorder="1" applyAlignment="1">
      <alignment horizontal="center" vertical="center" shrinkToFit="1"/>
    </xf>
    <xf numFmtId="0" fontId="0" fillId="0" borderId="12" xfId="0" applyNumberFormat="1" applyFont="1" applyFill="1" applyBorder="1" applyAlignment="1">
      <alignment horizontal="center" vertical="center" shrinkToFit="1"/>
    </xf>
    <xf numFmtId="0" fontId="0" fillId="0" borderId="9" xfId="0" applyNumberFormat="1" applyFont="1" applyFill="1" applyBorder="1" applyAlignment="1">
      <alignment horizontal="center" vertical="center" shrinkToFit="1"/>
    </xf>
    <xf numFmtId="0" fontId="0" fillId="0" borderId="8" xfId="0" applyNumberFormat="1" applyFont="1" applyFill="1" applyBorder="1" applyAlignment="1">
      <alignment horizontal="center" vertical="center" shrinkToFit="1"/>
    </xf>
    <xf numFmtId="0" fontId="0" fillId="0" borderId="11" xfId="0" applyNumberFormat="1" applyFont="1" applyFill="1" applyBorder="1" applyAlignment="1">
      <alignment horizontal="center" vertical="center" shrinkToFit="1"/>
    </xf>
    <xf numFmtId="0" fontId="34" fillId="5" borderId="13" xfId="0" applyNumberFormat="1" applyFont="1" applyFill="1" applyBorder="1" applyAlignment="1">
      <alignment horizontal="center" vertical="center" shrinkToFit="1"/>
    </xf>
    <xf numFmtId="0" fontId="34" fillId="5" borderId="14" xfId="0" applyNumberFormat="1" applyFont="1" applyFill="1" applyBorder="1" applyAlignment="1">
      <alignment horizontal="center" vertical="center" shrinkToFit="1"/>
    </xf>
  </cellXfs>
  <cellStyles count="4">
    <cellStyle name="쉼표 [0]" xfId="1" builtinId="6"/>
    <cellStyle name="표준" xfId="0" builtinId="0"/>
    <cellStyle name="표준 3" xfId="2" xr:uid="{00000000-0005-0000-0000-000002000000}"/>
    <cellStyle name="표준_서울" xfId="3" xr:uid="{BE0E1E89-AB97-45CE-954E-686B025A925E}"/>
  </cellStyles>
  <dxfs count="4">
    <dxf>
      <fill>
        <patternFill>
          <bgColor theme="9" tint="0.79998168889431442"/>
        </patternFill>
      </fill>
    </dxf>
    <dxf>
      <font>
        <color theme="0"/>
      </font>
    </dxf>
    <dxf>
      <fill>
        <patternFill>
          <bgColor theme="9" tint="0.79998168889431442"/>
        </patternFill>
      </fill>
    </dxf>
    <dxf>
      <font>
        <color theme="0"/>
      </font>
    </dxf>
  </dxfs>
  <tableStyles count="0" defaultTableStyle="TableStyleMedium2" defaultPivotStyle="PivotStyleLight16"/>
  <colors>
    <mruColors>
      <color rgb="FF0000FF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3871C-BB10-45D1-9B15-3F72D2892982}">
  <sheetPr>
    <pageSetUpPr fitToPage="1"/>
  </sheetPr>
  <dimension ref="A1:Y30"/>
  <sheetViews>
    <sheetView tabSelected="1" topLeftCell="A10" zoomScale="115" zoomScaleNormal="115" workbookViewId="0">
      <selection activeCell="B39" sqref="B39"/>
    </sheetView>
  </sheetViews>
  <sheetFormatPr defaultRowHeight="16.5"/>
  <cols>
    <col min="1" max="1" width="5.25" customWidth="1"/>
    <col min="2" max="2" width="14.375" customWidth="1"/>
    <col min="3" max="8" width="7" customWidth="1"/>
    <col min="9" max="11" width="7.625" customWidth="1"/>
    <col min="12" max="12" width="0" hidden="1" customWidth="1"/>
    <col min="13" max="25" width="0" style="1" hidden="1" customWidth="1"/>
    <col min="26" max="16384" width="9" style="1"/>
  </cols>
  <sheetData>
    <row r="1" spans="1:25" s="10" customFormat="1" ht="57" customHeight="1">
      <c r="A1" s="114" t="s">
        <v>95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9"/>
    </row>
    <row r="2" spans="1:25" s="10" customFormat="1" ht="16.5" customHeight="1">
      <c r="A2" s="88"/>
      <c r="B2" s="89"/>
      <c r="C2" s="89"/>
      <c r="D2" s="89"/>
      <c r="E2" s="89"/>
      <c r="F2" s="89"/>
      <c r="G2" s="89"/>
      <c r="H2" s="89"/>
      <c r="I2" s="89"/>
      <c r="J2" s="89"/>
      <c r="K2" s="89"/>
      <c r="L2" s="9"/>
    </row>
    <row r="3" spans="1:25" s="11" customFormat="1" ht="21" customHeight="1">
      <c r="A3" s="117" t="s">
        <v>96</v>
      </c>
      <c r="B3" s="117"/>
      <c r="C3" s="117"/>
      <c r="D3" s="117"/>
      <c r="E3" s="117"/>
      <c r="F3" s="117"/>
      <c r="G3" s="117"/>
      <c r="H3" s="117"/>
    </row>
    <row r="4" spans="1:25" s="11" customFormat="1" ht="16.5" customHeight="1">
      <c r="A4" s="116" t="s">
        <v>22</v>
      </c>
      <c r="B4" s="116"/>
      <c r="C4" s="116"/>
      <c r="D4" s="116"/>
      <c r="E4" s="116"/>
      <c r="F4" s="116"/>
      <c r="G4" s="116"/>
      <c r="H4" s="116"/>
      <c r="I4" s="116"/>
      <c r="J4" s="116"/>
      <c r="K4" s="116"/>
      <c r="O4" s="102" t="s">
        <v>18</v>
      </c>
      <c r="P4" s="102"/>
      <c r="Q4" s="102"/>
      <c r="R4" s="102"/>
      <c r="S4" s="102"/>
      <c r="T4" s="102"/>
      <c r="U4" s="102"/>
      <c r="V4" s="102"/>
      <c r="W4" s="102"/>
      <c r="X4" s="102"/>
      <c r="Y4" s="102"/>
    </row>
    <row r="5" spans="1:25" s="3" customFormat="1" ht="13.5" customHeight="1" thickBot="1">
      <c r="A5" s="103"/>
      <c r="B5" s="103"/>
      <c r="C5" s="103"/>
      <c r="D5"/>
      <c r="E5"/>
      <c r="F5"/>
      <c r="G5"/>
      <c r="H5" s="4"/>
      <c r="I5"/>
      <c r="J5" s="5"/>
      <c r="K5" s="6" t="s">
        <v>0</v>
      </c>
      <c r="L5" s="2"/>
    </row>
    <row r="6" spans="1:25" ht="17.25">
      <c r="A6" s="104" t="s">
        <v>1</v>
      </c>
      <c r="B6" s="104" t="s">
        <v>2</v>
      </c>
      <c r="C6" s="106" t="s">
        <v>3</v>
      </c>
      <c r="D6" s="106"/>
      <c r="E6" s="107"/>
      <c r="F6" s="108" t="s">
        <v>17</v>
      </c>
      <c r="G6" s="109"/>
      <c r="H6" s="110"/>
      <c r="I6" s="111" t="s">
        <v>4</v>
      </c>
      <c r="J6" s="112"/>
      <c r="K6" s="112"/>
    </row>
    <row r="7" spans="1:25" ht="27.95" customHeight="1" thickBot="1">
      <c r="A7" s="105"/>
      <c r="B7" s="105"/>
      <c r="C7" s="87" t="s">
        <v>5</v>
      </c>
      <c r="D7" s="87" t="s">
        <v>6</v>
      </c>
      <c r="E7" s="44" t="s">
        <v>7</v>
      </c>
      <c r="F7" s="56" t="s">
        <v>16</v>
      </c>
      <c r="G7" s="87" t="s">
        <v>6</v>
      </c>
      <c r="H7" s="57" t="s">
        <v>7</v>
      </c>
      <c r="I7" s="51" t="s">
        <v>5</v>
      </c>
      <c r="J7" s="87" t="s">
        <v>6</v>
      </c>
      <c r="K7" s="87" t="s">
        <v>7</v>
      </c>
    </row>
    <row r="8" spans="1:25" ht="27.95" customHeight="1" thickTop="1">
      <c r="A8" s="16">
        <v>1</v>
      </c>
      <c r="B8" s="17" t="s">
        <v>9</v>
      </c>
      <c r="C8" s="18">
        <v>1</v>
      </c>
      <c r="D8" s="7">
        <v>1</v>
      </c>
      <c r="E8" s="45">
        <f>SUM(C8:D8)</f>
        <v>2</v>
      </c>
      <c r="F8" s="58">
        <v>39</v>
      </c>
      <c r="G8" s="85"/>
      <c r="H8" s="59">
        <f>SUM(F8:G8)</f>
        <v>39</v>
      </c>
      <c r="I8" s="52">
        <f t="shared" ref="I8:K23" si="0">IFERROR((ROUND(F8/C8,1)),"")</f>
        <v>39</v>
      </c>
      <c r="J8" s="81">
        <f t="shared" si="0"/>
        <v>0</v>
      </c>
      <c r="K8" s="14">
        <f t="shared" si="0"/>
        <v>19.5</v>
      </c>
    </row>
    <row r="9" spans="1:25" ht="27.95" customHeight="1">
      <c r="A9" s="12">
        <v>2</v>
      </c>
      <c r="B9" s="13" t="s">
        <v>78</v>
      </c>
      <c r="C9" s="18">
        <v>2</v>
      </c>
      <c r="D9" s="15"/>
      <c r="E9" s="46">
        <f t="shared" ref="E9:E21" si="1">SUM(C9:D9)</f>
        <v>2</v>
      </c>
      <c r="F9" s="60">
        <v>15</v>
      </c>
      <c r="G9" s="15"/>
      <c r="H9" s="61">
        <f t="shared" ref="H9:H21" si="2">SUM(F9:G9)</f>
        <v>15</v>
      </c>
      <c r="I9" s="52">
        <f t="shared" si="0"/>
        <v>7.5</v>
      </c>
      <c r="J9" s="25" t="str">
        <f t="shared" si="0"/>
        <v/>
      </c>
      <c r="K9" s="14">
        <f t="shared" si="0"/>
        <v>7.5</v>
      </c>
    </row>
    <row r="10" spans="1:25" ht="27.95" customHeight="1">
      <c r="A10" s="12">
        <v>3</v>
      </c>
      <c r="B10" s="13" t="s">
        <v>79</v>
      </c>
      <c r="C10" s="18">
        <v>1</v>
      </c>
      <c r="D10" s="15"/>
      <c r="E10" s="46">
        <f t="shared" si="1"/>
        <v>1</v>
      </c>
      <c r="F10" s="60">
        <v>14</v>
      </c>
      <c r="G10" s="15"/>
      <c r="H10" s="61">
        <f t="shared" si="2"/>
        <v>14</v>
      </c>
      <c r="I10" s="52">
        <f t="shared" si="0"/>
        <v>14</v>
      </c>
      <c r="J10" s="25" t="str">
        <f t="shared" si="0"/>
        <v/>
      </c>
      <c r="K10" s="14">
        <f t="shared" si="0"/>
        <v>14</v>
      </c>
    </row>
    <row r="11" spans="1:25" ht="27.95" customHeight="1">
      <c r="A11" s="12">
        <v>4</v>
      </c>
      <c r="B11" s="13" t="s">
        <v>80</v>
      </c>
      <c r="C11" s="18">
        <v>2</v>
      </c>
      <c r="D11" s="7">
        <v>1</v>
      </c>
      <c r="E11" s="46">
        <f t="shared" si="1"/>
        <v>3</v>
      </c>
      <c r="F11" s="60">
        <v>27</v>
      </c>
      <c r="G11" s="85"/>
      <c r="H11" s="61">
        <f t="shared" si="2"/>
        <v>27</v>
      </c>
      <c r="I11" s="52">
        <f t="shared" si="0"/>
        <v>13.5</v>
      </c>
      <c r="J11" s="81">
        <f t="shared" si="0"/>
        <v>0</v>
      </c>
      <c r="K11" s="14">
        <f t="shared" si="0"/>
        <v>9</v>
      </c>
    </row>
    <row r="12" spans="1:25" ht="27.95" customHeight="1">
      <c r="A12" s="12">
        <v>5</v>
      </c>
      <c r="B12" s="13" t="s">
        <v>81</v>
      </c>
      <c r="C12" s="18">
        <v>1</v>
      </c>
      <c r="D12" s="15"/>
      <c r="E12" s="46">
        <f t="shared" si="1"/>
        <v>1</v>
      </c>
      <c r="F12" s="60">
        <v>10</v>
      </c>
      <c r="G12" s="15"/>
      <c r="H12" s="61">
        <f t="shared" si="2"/>
        <v>10</v>
      </c>
      <c r="I12" s="52">
        <f t="shared" si="0"/>
        <v>10</v>
      </c>
      <c r="J12" s="25" t="str">
        <f t="shared" si="0"/>
        <v/>
      </c>
      <c r="K12" s="14">
        <f t="shared" si="0"/>
        <v>10</v>
      </c>
    </row>
    <row r="13" spans="1:25" ht="27.95" customHeight="1">
      <c r="A13" s="12">
        <v>6</v>
      </c>
      <c r="B13" s="13" t="s">
        <v>82</v>
      </c>
      <c r="C13" s="18">
        <v>1</v>
      </c>
      <c r="D13" s="15"/>
      <c r="E13" s="46">
        <f t="shared" si="1"/>
        <v>1</v>
      </c>
      <c r="F13" s="62">
        <v>8</v>
      </c>
      <c r="G13" s="15"/>
      <c r="H13" s="61">
        <f t="shared" si="2"/>
        <v>8</v>
      </c>
      <c r="I13" s="52">
        <f t="shared" si="0"/>
        <v>8</v>
      </c>
      <c r="J13" s="25" t="str">
        <f t="shared" si="0"/>
        <v/>
      </c>
      <c r="K13" s="14">
        <f t="shared" si="0"/>
        <v>8</v>
      </c>
    </row>
    <row r="14" spans="1:25" ht="27.95" customHeight="1">
      <c r="A14" s="12">
        <v>7</v>
      </c>
      <c r="B14" s="13" t="s">
        <v>83</v>
      </c>
      <c r="C14" s="18">
        <v>1</v>
      </c>
      <c r="D14" s="15"/>
      <c r="E14" s="46">
        <f t="shared" si="1"/>
        <v>1</v>
      </c>
      <c r="F14" s="60">
        <v>21</v>
      </c>
      <c r="G14" s="15"/>
      <c r="H14" s="61">
        <f t="shared" si="2"/>
        <v>21</v>
      </c>
      <c r="I14" s="52">
        <f t="shared" si="0"/>
        <v>21</v>
      </c>
      <c r="J14" s="25" t="str">
        <f t="shared" si="0"/>
        <v/>
      </c>
      <c r="K14" s="14">
        <f t="shared" si="0"/>
        <v>21</v>
      </c>
    </row>
    <row r="15" spans="1:25" ht="27.95" customHeight="1">
      <c r="A15" s="12">
        <v>8</v>
      </c>
      <c r="B15" s="13" t="s">
        <v>84</v>
      </c>
      <c r="C15" s="18">
        <v>2</v>
      </c>
      <c r="D15" s="7">
        <v>1</v>
      </c>
      <c r="E15" s="46">
        <f t="shared" si="1"/>
        <v>3</v>
      </c>
      <c r="F15" s="62">
        <v>31</v>
      </c>
      <c r="G15" s="85">
        <v>2</v>
      </c>
      <c r="H15" s="61">
        <f t="shared" si="2"/>
        <v>33</v>
      </c>
      <c r="I15" s="52">
        <f t="shared" si="0"/>
        <v>15.5</v>
      </c>
      <c r="J15" s="81">
        <f t="shared" si="0"/>
        <v>2</v>
      </c>
      <c r="K15" s="14">
        <f t="shared" si="0"/>
        <v>11</v>
      </c>
    </row>
    <row r="16" spans="1:25" ht="27.95" customHeight="1">
      <c r="A16" s="12">
        <v>9</v>
      </c>
      <c r="B16" s="13" t="s">
        <v>85</v>
      </c>
      <c r="C16" s="18">
        <v>1</v>
      </c>
      <c r="D16" s="15"/>
      <c r="E16" s="46">
        <f t="shared" si="1"/>
        <v>1</v>
      </c>
      <c r="F16" s="62">
        <v>20</v>
      </c>
      <c r="G16" s="15"/>
      <c r="H16" s="61">
        <f t="shared" si="2"/>
        <v>20</v>
      </c>
      <c r="I16" s="52">
        <f t="shared" si="0"/>
        <v>20</v>
      </c>
      <c r="J16" s="25" t="str">
        <f t="shared" si="0"/>
        <v/>
      </c>
      <c r="K16" s="14">
        <f t="shared" si="0"/>
        <v>20</v>
      </c>
    </row>
    <row r="17" spans="1:11" ht="27.95" customHeight="1">
      <c r="A17" s="12">
        <v>10</v>
      </c>
      <c r="B17" s="13" t="s">
        <v>86</v>
      </c>
      <c r="C17" s="18">
        <v>1</v>
      </c>
      <c r="D17" s="15"/>
      <c r="E17" s="46">
        <f t="shared" si="1"/>
        <v>1</v>
      </c>
      <c r="F17" s="62">
        <v>7</v>
      </c>
      <c r="G17" s="15"/>
      <c r="H17" s="61">
        <f t="shared" si="2"/>
        <v>7</v>
      </c>
      <c r="I17" s="52">
        <f t="shared" si="0"/>
        <v>7</v>
      </c>
      <c r="J17" s="25" t="str">
        <f t="shared" si="0"/>
        <v/>
      </c>
      <c r="K17" s="14">
        <f t="shared" si="0"/>
        <v>7</v>
      </c>
    </row>
    <row r="18" spans="1:11" ht="27.95" customHeight="1">
      <c r="A18" s="12">
        <v>11</v>
      </c>
      <c r="B18" s="13" t="s">
        <v>87</v>
      </c>
      <c r="C18" s="18">
        <v>1</v>
      </c>
      <c r="D18" s="15"/>
      <c r="E18" s="46">
        <f t="shared" si="1"/>
        <v>1</v>
      </c>
      <c r="F18" s="62">
        <v>7</v>
      </c>
      <c r="G18" s="15"/>
      <c r="H18" s="61">
        <f t="shared" si="2"/>
        <v>7</v>
      </c>
      <c r="I18" s="52">
        <f t="shared" si="0"/>
        <v>7</v>
      </c>
      <c r="J18" s="25" t="str">
        <f t="shared" si="0"/>
        <v/>
      </c>
      <c r="K18" s="14">
        <f t="shared" si="0"/>
        <v>7</v>
      </c>
    </row>
    <row r="19" spans="1:11" ht="27.95" customHeight="1">
      <c r="A19" s="12">
        <v>12</v>
      </c>
      <c r="B19" s="13" t="s">
        <v>88</v>
      </c>
      <c r="C19" s="18">
        <v>1</v>
      </c>
      <c r="D19" s="15"/>
      <c r="E19" s="46">
        <f t="shared" si="1"/>
        <v>1</v>
      </c>
      <c r="F19" s="62">
        <v>11</v>
      </c>
      <c r="G19" s="15"/>
      <c r="H19" s="61">
        <f t="shared" si="2"/>
        <v>11</v>
      </c>
      <c r="I19" s="52">
        <f t="shared" si="0"/>
        <v>11</v>
      </c>
      <c r="J19" s="25" t="str">
        <f t="shared" si="0"/>
        <v/>
      </c>
      <c r="K19" s="14">
        <f t="shared" si="0"/>
        <v>11</v>
      </c>
    </row>
    <row r="20" spans="1:11" ht="27.95" customHeight="1">
      <c r="A20" s="12">
        <v>13</v>
      </c>
      <c r="B20" s="13" t="s">
        <v>89</v>
      </c>
      <c r="C20" s="18">
        <v>1</v>
      </c>
      <c r="D20" s="15"/>
      <c r="E20" s="46">
        <f t="shared" si="1"/>
        <v>1</v>
      </c>
      <c r="F20" s="62">
        <v>6</v>
      </c>
      <c r="G20" s="15"/>
      <c r="H20" s="61">
        <f t="shared" si="2"/>
        <v>6</v>
      </c>
      <c r="I20" s="52">
        <f t="shared" si="0"/>
        <v>6</v>
      </c>
      <c r="J20" s="25" t="str">
        <f t="shared" si="0"/>
        <v/>
      </c>
      <c r="K20" s="14">
        <f t="shared" si="0"/>
        <v>6</v>
      </c>
    </row>
    <row r="21" spans="1:11" ht="27.95" customHeight="1">
      <c r="A21" s="12">
        <v>14</v>
      </c>
      <c r="B21" s="13" t="s">
        <v>90</v>
      </c>
      <c r="C21" s="18">
        <v>1</v>
      </c>
      <c r="D21" s="15"/>
      <c r="E21" s="46">
        <f t="shared" si="1"/>
        <v>1</v>
      </c>
      <c r="F21" s="62">
        <v>4</v>
      </c>
      <c r="G21" s="15"/>
      <c r="H21" s="61">
        <f t="shared" si="2"/>
        <v>4</v>
      </c>
      <c r="I21" s="52">
        <f t="shared" si="0"/>
        <v>4</v>
      </c>
      <c r="J21" s="25" t="str">
        <f t="shared" si="0"/>
        <v/>
      </c>
      <c r="K21" s="14">
        <f t="shared" si="0"/>
        <v>4</v>
      </c>
    </row>
    <row r="22" spans="1:11" ht="27.95" customHeight="1">
      <c r="A22" s="104" t="s">
        <v>19</v>
      </c>
      <c r="B22" s="104"/>
      <c r="C22" s="21">
        <f>SUM(C8:C21)</f>
        <v>17</v>
      </c>
      <c r="D22" s="21">
        <f t="shared" ref="D22:E22" si="3">SUM(D8:D21)</f>
        <v>3</v>
      </c>
      <c r="E22" s="47">
        <f t="shared" si="3"/>
        <v>20</v>
      </c>
      <c r="F22" s="63">
        <f>SUM(F8:F21)</f>
        <v>220</v>
      </c>
      <c r="G22" s="21">
        <f>SUM(G8:G21)</f>
        <v>2</v>
      </c>
      <c r="H22" s="64">
        <f>SUM(H8:H21)</f>
        <v>222</v>
      </c>
      <c r="I22" s="53">
        <f t="shared" si="0"/>
        <v>12.9</v>
      </c>
      <c r="J22" s="22">
        <f t="shared" si="0"/>
        <v>0.7</v>
      </c>
      <c r="K22" s="14">
        <f t="shared" si="0"/>
        <v>11.1</v>
      </c>
    </row>
    <row r="23" spans="1:11" ht="27.95" customHeight="1">
      <c r="A23" s="12">
        <v>15</v>
      </c>
      <c r="B23" s="13" t="s">
        <v>91</v>
      </c>
      <c r="C23" s="7">
        <v>5</v>
      </c>
      <c r="D23" s="7">
        <v>1</v>
      </c>
      <c r="E23" s="46">
        <f t="shared" ref="E23:E28" si="4">SUM(C23:D23)</f>
        <v>6</v>
      </c>
      <c r="F23" s="62">
        <v>46</v>
      </c>
      <c r="G23" s="85"/>
      <c r="H23" s="61">
        <f t="shared" ref="H23:H26" si="5">SUM(F23:G23)</f>
        <v>46</v>
      </c>
      <c r="I23" s="52">
        <f t="shared" si="0"/>
        <v>9.1999999999999993</v>
      </c>
      <c r="J23" s="86">
        <f t="shared" si="0"/>
        <v>0</v>
      </c>
      <c r="K23" s="14">
        <f t="shared" si="0"/>
        <v>7.7</v>
      </c>
    </row>
    <row r="24" spans="1:11" ht="27.95" customHeight="1">
      <c r="A24" s="12">
        <v>16</v>
      </c>
      <c r="B24" s="13" t="s">
        <v>92</v>
      </c>
      <c r="C24" s="7">
        <v>9</v>
      </c>
      <c r="D24" s="7">
        <v>1</v>
      </c>
      <c r="E24" s="46">
        <f t="shared" si="4"/>
        <v>10</v>
      </c>
      <c r="F24" s="62">
        <v>99</v>
      </c>
      <c r="G24" s="85">
        <v>3</v>
      </c>
      <c r="H24" s="61">
        <f t="shared" si="5"/>
        <v>102</v>
      </c>
      <c r="I24" s="52">
        <f t="shared" ref="I24:K29" si="6">IFERROR((ROUND(F24/C24,1)),"")</f>
        <v>11</v>
      </c>
      <c r="J24" s="81">
        <f t="shared" si="6"/>
        <v>3</v>
      </c>
      <c r="K24" s="14">
        <f t="shared" si="6"/>
        <v>10.199999999999999</v>
      </c>
    </row>
    <row r="25" spans="1:11" ht="27.95" customHeight="1">
      <c r="A25" s="12">
        <v>17</v>
      </c>
      <c r="B25" s="13" t="s">
        <v>93</v>
      </c>
      <c r="C25" s="7">
        <v>10</v>
      </c>
      <c r="D25" s="15"/>
      <c r="E25" s="46">
        <f t="shared" si="4"/>
        <v>10</v>
      </c>
      <c r="F25" s="62">
        <v>82</v>
      </c>
      <c r="G25" s="15"/>
      <c r="H25" s="61">
        <f t="shared" si="5"/>
        <v>82</v>
      </c>
      <c r="I25" s="52">
        <f t="shared" si="6"/>
        <v>8.1999999999999993</v>
      </c>
      <c r="J25" s="15"/>
      <c r="K25" s="14">
        <f t="shared" si="6"/>
        <v>8.1999999999999993</v>
      </c>
    </row>
    <row r="26" spans="1:11" ht="27.95" customHeight="1">
      <c r="A26" s="12">
        <v>18</v>
      </c>
      <c r="B26" s="13" t="s">
        <v>94</v>
      </c>
      <c r="C26" s="7">
        <v>1</v>
      </c>
      <c r="D26" s="15"/>
      <c r="E26" s="46">
        <f t="shared" si="4"/>
        <v>1</v>
      </c>
      <c r="F26" s="62">
        <v>14</v>
      </c>
      <c r="G26" s="15"/>
      <c r="H26" s="61">
        <f t="shared" si="5"/>
        <v>14</v>
      </c>
      <c r="I26" s="52">
        <f t="shared" si="6"/>
        <v>14</v>
      </c>
      <c r="J26" s="25" t="str">
        <f t="shared" si="6"/>
        <v/>
      </c>
      <c r="K26" s="14">
        <f t="shared" si="6"/>
        <v>14</v>
      </c>
    </row>
    <row r="27" spans="1:11" ht="19.5" customHeight="1">
      <c r="A27" s="104" t="s">
        <v>20</v>
      </c>
      <c r="B27" s="104"/>
      <c r="C27" s="23">
        <f>SUM(C23:C26)</f>
        <v>25</v>
      </c>
      <c r="D27" s="23">
        <f t="shared" ref="D27:H27" si="7">SUM(D23:D26)</f>
        <v>2</v>
      </c>
      <c r="E27" s="48">
        <f t="shared" si="7"/>
        <v>27</v>
      </c>
      <c r="F27" s="65">
        <f t="shared" si="7"/>
        <v>241</v>
      </c>
      <c r="G27" s="23">
        <f t="shared" si="7"/>
        <v>3</v>
      </c>
      <c r="H27" s="66">
        <f t="shared" si="7"/>
        <v>244</v>
      </c>
      <c r="I27" s="53">
        <f t="shared" si="6"/>
        <v>9.6</v>
      </c>
      <c r="J27" s="22">
        <f t="shared" si="6"/>
        <v>1.5</v>
      </c>
      <c r="K27" s="14">
        <f t="shared" si="6"/>
        <v>9</v>
      </c>
    </row>
    <row r="28" spans="1:11" ht="21.75" customHeight="1">
      <c r="A28" s="12">
        <v>19</v>
      </c>
      <c r="B28" s="13" t="s">
        <v>10</v>
      </c>
      <c r="C28" s="8">
        <v>8</v>
      </c>
      <c r="D28" s="15"/>
      <c r="E28" s="46">
        <f t="shared" si="4"/>
        <v>8</v>
      </c>
      <c r="F28" s="62">
        <v>102</v>
      </c>
      <c r="G28" s="15"/>
      <c r="H28" s="61">
        <f t="shared" ref="H28" si="8">SUM(F28:G28)</f>
        <v>102</v>
      </c>
      <c r="I28" s="52">
        <f t="shared" si="6"/>
        <v>12.8</v>
      </c>
      <c r="J28" s="25" t="str">
        <f t="shared" si="6"/>
        <v/>
      </c>
      <c r="K28" s="14">
        <f t="shared" si="6"/>
        <v>12.8</v>
      </c>
    </row>
    <row r="29" spans="1:11" ht="24" customHeight="1" thickBot="1">
      <c r="A29" s="105" t="s">
        <v>21</v>
      </c>
      <c r="B29" s="105"/>
      <c r="C29" s="24">
        <f>SUM(C28)</f>
        <v>8</v>
      </c>
      <c r="D29" s="24">
        <f t="shared" ref="D29:H29" si="9">SUM(D28)</f>
        <v>0</v>
      </c>
      <c r="E29" s="49">
        <f t="shared" si="9"/>
        <v>8</v>
      </c>
      <c r="F29" s="67">
        <f t="shared" si="9"/>
        <v>102</v>
      </c>
      <c r="G29" s="24">
        <f t="shared" si="9"/>
        <v>0</v>
      </c>
      <c r="H29" s="68">
        <f t="shared" si="9"/>
        <v>102</v>
      </c>
      <c r="I29" s="54">
        <f t="shared" si="6"/>
        <v>12.8</v>
      </c>
      <c r="J29" s="26"/>
      <c r="K29" s="14">
        <f t="shared" si="6"/>
        <v>12.8</v>
      </c>
    </row>
    <row r="30" spans="1:11" ht="21.75" customHeight="1" thickTop="1" thickBot="1">
      <c r="A30" s="113" t="s">
        <v>8</v>
      </c>
      <c r="B30" s="113"/>
      <c r="C30" s="27">
        <f>C22+C27+C29</f>
        <v>50</v>
      </c>
      <c r="D30" s="27">
        <f t="shared" ref="D30:H30" si="10">D22+D27+D29</f>
        <v>5</v>
      </c>
      <c r="E30" s="50">
        <f t="shared" si="10"/>
        <v>55</v>
      </c>
      <c r="F30" s="69">
        <f t="shared" si="10"/>
        <v>563</v>
      </c>
      <c r="G30" s="70">
        <f t="shared" si="10"/>
        <v>5</v>
      </c>
      <c r="H30" s="71">
        <f t="shared" si="10"/>
        <v>568</v>
      </c>
      <c r="I30" s="55">
        <f>IFERROR((ROUND(F30/C30,1)),"")</f>
        <v>11.3</v>
      </c>
      <c r="J30" s="19">
        <f t="shared" ref="J30:K30" si="11">IFERROR((ROUND(G30/D30,1)),"")</f>
        <v>1</v>
      </c>
      <c r="K30" s="20">
        <f t="shared" si="11"/>
        <v>10.3</v>
      </c>
    </row>
  </sheetData>
  <mergeCells count="14">
    <mergeCell ref="A22:B22"/>
    <mergeCell ref="A27:B27"/>
    <mergeCell ref="A29:B29"/>
    <mergeCell ref="A30:B30"/>
    <mergeCell ref="A1:K1"/>
    <mergeCell ref="A4:K4"/>
    <mergeCell ref="A3:H3"/>
    <mergeCell ref="O4:Y4"/>
    <mergeCell ref="A5:C5"/>
    <mergeCell ref="A6:A7"/>
    <mergeCell ref="B6:B7"/>
    <mergeCell ref="C6:E6"/>
    <mergeCell ref="F6:H6"/>
    <mergeCell ref="I6:K6"/>
  </mergeCells>
  <phoneticPr fontId="2" type="noConversion"/>
  <conditionalFormatting sqref="F8:F21">
    <cfRule type="cellIs" dxfId="3" priority="4" operator="equal">
      <formula>0</formula>
    </cfRule>
  </conditionalFormatting>
  <conditionalFormatting sqref="F8:F21">
    <cfRule type="cellIs" dxfId="2" priority="3" operator="notEqual">
      <formula>0</formula>
    </cfRule>
  </conditionalFormatting>
  <conditionalFormatting sqref="F23:F26 F28">
    <cfRule type="cellIs" dxfId="1" priority="2" operator="equal">
      <formula>0</formula>
    </cfRule>
  </conditionalFormatting>
  <conditionalFormatting sqref="F23:F26 F28">
    <cfRule type="cellIs" dxfId="0" priority="1" operator="notEqual">
      <formula>0</formula>
    </cfRule>
  </conditionalFormatting>
  <pageMargins left="0.51181102362204722" right="0.51181102362204722" top="0.94488188976377963" bottom="0.74803149606299213" header="0.31496062992125984" footer="0.31496062992125984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C3A4A-06AA-451C-8E34-F83993E8EC38}">
  <sheetPr>
    <pageSetUpPr fitToPage="1"/>
  </sheetPr>
  <dimension ref="A1:H129"/>
  <sheetViews>
    <sheetView topLeftCell="A124" zoomScale="115" zoomScaleNormal="115" workbookViewId="0">
      <selection activeCell="C147" sqref="C147"/>
    </sheetView>
  </sheetViews>
  <sheetFormatPr defaultRowHeight="16.5"/>
  <cols>
    <col min="1" max="1" width="5.125" customWidth="1"/>
    <col min="2" max="2" width="11.75" customWidth="1"/>
    <col min="3" max="3" width="16.75" customWidth="1"/>
    <col min="4" max="4" width="9.25" customWidth="1"/>
    <col min="5" max="6" width="12.625" customWidth="1"/>
    <col min="7" max="7" width="10.875" customWidth="1"/>
    <col min="8" max="8" width="11.375" customWidth="1"/>
  </cols>
  <sheetData>
    <row r="1" spans="1:8" ht="49.5" customHeight="1">
      <c r="A1" s="120" t="s">
        <v>28</v>
      </c>
      <c r="B1" s="121"/>
      <c r="C1" s="121"/>
      <c r="D1" s="121"/>
      <c r="E1" s="121"/>
      <c r="F1" s="121"/>
      <c r="G1" s="121"/>
      <c r="H1" s="121"/>
    </row>
    <row r="2" spans="1:8" ht="9.75" customHeight="1">
      <c r="A2" s="122"/>
      <c r="B2" s="122"/>
      <c r="C2" s="122"/>
      <c r="D2" s="122"/>
      <c r="E2" s="122"/>
      <c r="F2" s="122"/>
      <c r="G2" s="122"/>
      <c r="H2" s="122"/>
    </row>
    <row r="3" spans="1:8" s="28" customFormat="1" ht="21" customHeight="1">
      <c r="A3" s="117" t="s">
        <v>96</v>
      </c>
      <c r="B3" s="117"/>
      <c r="C3" s="117"/>
      <c r="D3" s="117"/>
      <c r="E3" s="117"/>
      <c r="F3" s="117"/>
      <c r="G3" s="117"/>
      <c r="H3" s="117"/>
    </row>
    <row r="4" spans="1:8" s="28" customFormat="1" ht="21" customHeight="1">
      <c r="A4" s="117" t="s">
        <v>29</v>
      </c>
      <c r="B4" s="117"/>
      <c r="C4" s="117"/>
      <c r="D4" s="117"/>
      <c r="E4" s="117"/>
      <c r="F4" s="117"/>
      <c r="G4" s="117"/>
      <c r="H4" s="117"/>
    </row>
    <row r="5" spans="1:8" ht="17.25" customHeight="1" thickBot="1">
      <c r="A5" s="29" t="s">
        <v>30</v>
      </c>
      <c r="B5" s="29"/>
      <c r="C5" s="29"/>
      <c r="D5" s="29"/>
      <c r="E5" s="29"/>
      <c r="F5" s="29"/>
      <c r="G5" s="30"/>
      <c r="H5" s="31" t="s">
        <v>31</v>
      </c>
    </row>
    <row r="6" spans="1:8" ht="18" customHeight="1" thickTop="1">
      <c r="A6" s="123" t="s">
        <v>32</v>
      </c>
      <c r="B6" s="125" t="s">
        <v>33</v>
      </c>
      <c r="C6" s="125" t="s">
        <v>34</v>
      </c>
      <c r="D6" s="127" t="s">
        <v>35</v>
      </c>
      <c r="E6" s="129" t="s">
        <v>36</v>
      </c>
      <c r="F6" s="130"/>
      <c r="G6" s="131"/>
      <c r="H6" s="132" t="s">
        <v>37</v>
      </c>
    </row>
    <row r="7" spans="1:8" ht="27" customHeight="1">
      <c r="A7" s="124"/>
      <c r="B7" s="126"/>
      <c r="C7" s="126"/>
      <c r="D7" s="128"/>
      <c r="E7" s="79" t="s">
        <v>38</v>
      </c>
      <c r="F7" s="32" t="s">
        <v>39</v>
      </c>
      <c r="G7" s="80" t="s">
        <v>40</v>
      </c>
      <c r="H7" s="133"/>
    </row>
    <row r="8" spans="1:8" ht="18.75" customHeight="1">
      <c r="A8" s="134">
        <v>1</v>
      </c>
      <c r="B8" s="33" t="s">
        <v>41</v>
      </c>
      <c r="C8" s="34" t="s">
        <v>15</v>
      </c>
      <c r="D8" s="72">
        <v>1</v>
      </c>
      <c r="E8" s="90">
        <v>8</v>
      </c>
      <c r="F8" s="91"/>
      <c r="G8" s="82">
        <f>SUM(E8:F8)</f>
        <v>8</v>
      </c>
      <c r="H8" s="77">
        <f>ROUND(E8/D8,1)</f>
        <v>8</v>
      </c>
    </row>
    <row r="9" spans="1:8" ht="18.75" customHeight="1">
      <c r="A9" s="135"/>
      <c r="B9" s="33" t="s">
        <v>41</v>
      </c>
      <c r="C9" s="34" t="s">
        <v>42</v>
      </c>
      <c r="D9" s="72">
        <v>1</v>
      </c>
      <c r="E9" s="90">
        <v>2</v>
      </c>
      <c r="F9" s="91"/>
      <c r="G9" s="82">
        <f t="shared" ref="G9:G72" si="0">SUM(E9:F9)</f>
        <v>2</v>
      </c>
      <c r="H9" s="77">
        <f t="shared" ref="H9:H72" si="1">ROUND(E9/D9,1)</f>
        <v>2</v>
      </c>
    </row>
    <row r="10" spans="1:8" ht="18.75" customHeight="1">
      <c r="A10" s="136"/>
      <c r="B10" s="33" t="s">
        <v>41</v>
      </c>
      <c r="C10" s="34" t="s">
        <v>43</v>
      </c>
      <c r="D10" s="72">
        <v>1</v>
      </c>
      <c r="E10" s="90">
        <v>1</v>
      </c>
      <c r="F10" s="91"/>
      <c r="G10" s="82">
        <f t="shared" si="0"/>
        <v>1</v>
      </c>
      <c r="H10" s="77">
        <f t="shared" si="1"/>
        <v>1</v>
      </c>
    </row>
    <row r="11" spans="1:8" ht="18.75" customHeight="1">
      <c r="A11" s="118" t="str">
        <f>B8&amp; " 소계"</f>
        <v>금정학원 소계</v>
      </c>
      <c r="B11" s="119"/>
      <c r="C11" s="119"/>
      <c r="D11" s="73">
        <f>SUM(D8:D10)</f>
        <v>3</v>
      </c>
      <c r="E11" s="92">
        <f t="shared" ref="E11:F11" si="2">SUM(E8:E10)</f>
        <v>11</v>
      </c>
      <c r="F11" s="93">
        <f t="shared" si="2"/>
        <v>0</v>
      </c>
      <c r="G11" s="82">
        <f t="shared" si="0"/>
        <v>11</v>
      </c>
      <c r="H11" s="77">
        <f t="shared" si="1"/>
        <v>3.7</v>
      </c>
    </row>
    <row r="12" spans="1:8" ht="18.75" customHeight="1">
      <c r="A12" s="137">
        <v>2</v>
      </c>
      <c r="B12" s="35" t="s">
        <v>44</v>
      </c>
      <c r="C12" s="36" t="s">
        <v>23</v>
      </c>
      <c r="D12" s="72">
        <v>1</v>
      </c>
      <c r="E12" s="90">
        <v>15</v>
      </c>
      <c r="F12" s="91"/>
      <c r="G12" s="82">
        <f t="shared" si="0"/>
        <v>15</v>
      </c>
      <c r="H12" s="77">
        <f t="shared" si="1"/>
        <v>15</v>
      </c>
    </row>
    <row r="13" spans="1:8" ht="18.75" customHeight="1">
      <c r="A13" s="137"/>
      <c r="B13" s="35" t="s">
        <v>44</v>
      </c>
      <c r="C13" s="36" t="s">
        <v>11</v>
      </c>
      <c r="D13" s="72">
        <v>1</v>
      </c>
      <c r="E13" s="90">
        <v>7</v>
      </c>
      <c r="F13" s="91"/>
      <c r="G13" s="82">
        <f t="shared" si="0"/>
        <v>7</v>
      </c>
      <c r="H13" s="77">
        <f t="shared" si="1"/>
        <v>7</v>
      </c>
    </row>
    <row r="14" spans="1:8" ht="18.75" customHeight="1">
      <c r="A14" s="137"/>
      <c r="B14" s="35" t="s">
        <v>44</v>
      </c>
      <c r="C14" s="36" t="s">
        <v>45</v>
      </c>
      <c r="D14" s="72">
        <v>1</v>
      </c>
      <c r="E14" s="90">
        <v>10</v>
      </c>
      <c r="F14" s="91"/>
      <c r="G14" s="82">
        <f t="shared" si="0"/>
        <v>10</v>
      </c>
      <c r="H14" s="77">
        <f t="shared" si="1"/>
        <v>10</v>
      </c>
    </row>
    <row r="15" spans="1:8" ht="18.75" customHeight="1">
      <c r="A15" s="118" t="str">
        <f>B12&amp; " 소계"</f>
        <v>낭암학원 소계</v>
      </c>
      <c r="B15" s="119"/>
      <c r="C15" s="119"/>
      <c r="D15" s="73">
        <f>SUM(D12:D14)</f>
        <v>3</v>
      </c>
      <c r="E15" s="92">
        <f t="shared" ref="E15:F15" si="3">SUM(E12:E14)</f>
        <v>32</v>
      </c>
      <c r="F15" s="93">
        <f t="shared" si="3"/>
        <v>0</v>
      </c>
      <c r="G15" s="82">
        <f t="shared" si="0"/>
        <v>32</v>
      </c>
      <c r="H15" s="77">
        <f t="shared" si="1"/>
        <v>10.7</v>
      </c>
    </row>
    <row r="16" spans="1:8" ht="18.75" customHeight="1">
      <c r="A16" s="138">
        <v>3</v>
      </c>
      <c r="B16" s="37" t="s">
        <v>46</v>
      </c>
      <c r="C16" s="34" t="s">
        <v>11</v>
      </c>
      <c r="D16" s="72">
        <v>1</v>
      </c>
      <c r="E16" s="90">
        <v>5</v>
      </c>
      <c r="F16" s="94">
        <v>2</v>
      </c>
      <c r="G16" s="82">
        <f t="shared" si="0"/>
        <v>7</v>
      </c>
      <c r="H16" s="77">
        <f t="shared" si="1"/>
        <v>5</v>
      </c>
    </row>
    <row r="17" spans="1:8" ht="18.75" customHeight="1">
      <c r="A17" s="138"/>
      <c r="B17" s="37" t="s">
        <v>46</v>
      </c>
      <c r="C17" s="34" t="s">
        <v>45</v>
      </c>
      <c r="D17" s="72">
        <v>1</v>
      </c>
      <c r="E17" s="90">
        <v>7</v>
      </c>
      <c r="F17" s="91"/>
      <c r="G17" s="82">
        <f t="shared" si="0"/>
        <v>7</v>
      </c>
      <c r="H17" s="77">
        <f t="shared" si="1"/>
        <v>7</v>
      </c>
    </row>
    <row r="18" spans="1:8" ht="18.75" customHeight="1">
      <c r="A18" s="118" t="str">
        <f>B16&amp; "소계"</f>
        <v>만대학원소계</v>
      </c>
      <c r="B18" s="119"/>
      <c r="C18" s="119"/>
      <c r="D18" s="73">
        <f>SUM(D16:D17)</f>
        <v>2</v>
      </c>
      <c r="E18" s="92">
        <f t="shared" ref="E18:F18" si="4">SUM(E16:E17)</f>
        <v>12</v>
      </c>
      <c r="F18" s="93">
        <f t="shared" si="4"/>
        <v>2</v>
      </c>
      <c r="G18" s="82">
        <f t="shared" si="0"/>
        <v>14</v>
      </c>
      <c r="H18" s="77">
        <f t="shared" si="1"/>
        <v>6</v>
      </c>
    </row>
    <row r="19" spans="1:8" ht="18.75" customHeight="1">
      <c r="A19" s="38">
        <v>4</v>
      </c>
      <c r="B19" s="39" t="s">
        <v>47</v>
      </c>
      <c r="C19" s="40" t="s">
        <v>48</v>
      </c>
      <c r="D19" s="74">
        <v>1</v>
      </c>
      <c r="E19" s="95">
        <v>12</v>
      </c>
      <c r="F19" s="94">
        <v>6</v>
      </c>
      <c r="G19" s="82">
        <f t="shared" si="0"/>
        <v>18</v>
      </c>
      <c r="H19" s="77">
        <f t="shared" si="1"/>
        <v>12</v>
      </c>
    </row>
    <row r="20" spans="1:8" ht="18.75" customHeight="1">
      <c r="A20" s="118" t="str">
        <f>B19&amp; "소계"</f>
        <v>보문학숙소계</v>
      </c>
      <c r="B20" s="119"/>
      <c r="C20" s="119"/>
      <c r="D20" s="73">
        <v>1</v>
      </c>
      <c r="E20" s="92">
        <f t="shared" ref="E20:F20" si="5">SUM(E19)</f>
        <v>12</v>
      </c>
      <c r="F20" s="93">
        <f t="shared" si="5"/>
        <v>6</v>
      </c>
      <c r="G20" s="82">
        <f t="shared" si="0"/>
        <v>18</v>
      </c>
      <c r="H20" s="77">
        <f t="shared" si="1"/>
        <v>12</v>
      </c>
    </row>
    <row r="21" spans="1:8" ht="18.75" customHeight="1">
      <c r="A21" s="138">
        <v>5</v>
      </c>
      <c r="B21" s="41" t="s">
        <v>49</v>
      </c>
      <c r="C21" s="34" t="s">
        <v>23</v>
      </c>
      <c r="D21" s="72">
        <v>1</v>
      </c>
      <c r="E21" s="90">
        <v>5</v>
      </c>
      <c r="F21" s="91"/>
      <c r="G21" s="82">
        <f t="shared" si="0"/>
        <v>5</v>
      </c>
      <c r="H21" s="77">
        <f t="shared" si="1"/>
        <v>5</v>
      </c>
    </row>
    <row r="22" spans="1:8" ht="18.75" customHeight="1">
      <c r="A22" s="138"/>
      <c r="B22" s="41" t="s">
        <v>49</v>
      </c>
      <c r="C22" s="34" t="s">
        <v>24</v>
      </c>
      <c r="D22" s="72">
        <v>1</v>
      </c>
      <c r="E22" s="90">
        <v>7</v>
      </c>
      <c r="F22" s="96"/>
      <c r="G22" s="82">
        <f t="shared" si="0"/>
        <v>7</v>
      </c>
      <c r="H22" s="77">
        <f t="shared" si="1"/>
        <v>7</v>
      </c>
    </row>
    <row r="23" spans="1:8" ht="18.75" customHeight="1">
      <c r="A23" s="138"/>
      <c r="B23" s="41" t="s">
        <v>49</v>
      </c>
      <c r="C23" s="34" t="s">
        <v>50</v>
      </c>
      <c r="D23" s="72">
        <v>1</v>
      </c>
      <c r="E23" s="90">
        <v>7</v>
      </c>
      <c r="F23" s="91"/>
      <c r="G23" s="82">
        <f t="shared" si="0"/>
        <v>7</v>
      </c>
      <c r="H23" s="77">
        <f t="shared" si="1"/>
        <v>7</v>
      </c>
    </row>
    <row r="24" spans="1:8" ht="18.75" customHeight="1">
      <c r="A24" s="138"/>
      <c r="B24" s="41" t="s">
        <v>49</v>
      </c>
      <c r="C24" s="34" t="s">
        <v>51</v>
      </c>
      <c r="D24" s="72">
        <v>1</v>
      </c>
      <c r="E24" s="90">
        <v>9</v>
      </c>
      <c r="F24" s="91"/>
      <c r="G24" s="82">
        <f t="shared" si="0"/>
        <v>9</v>
      </c>
      <c r="H24" s="77">
        <f t="shared" si="1"/>
        <v>9</v>
      </c>
    </row>
    <row r="25" spans="1:8" ht="18.75" customHeight="1">
      <c r="A25" s="138"/>
      <c r="B25" s="41" t="s">
        <v>49</v>
      </c>
      <c r="C25" s="34" t="s">
        <v>52</v>
      </c>
      <c r="D25" s="72">
        <v>1</v>
      </c>
      <c r="E25" s="90">
        <v>10</v>
      </c>
      <c r="F25" s="91"/>
      <c r="G25" s="82">
        <f t="shared" si="0"/>
        <v>10</v>
      </c>
      <c r="H25" s="77">
        <f t="shared" si="1"/>
        <v>10</v>
      </c>
    </row>
    <row r="26" spans="1:8" ht="18.75" customHeight="1">
      <c r="A26" s="138"/>
      <c r="B26" s="41" t="s">
        <v>49</v>
      </c>
      <c r="C26" s="34" t="s">
        <v>53</v>
      </c>
      <c r="D26" s="72">
        <v>1</v>
      </c>
      <c r="E26" s="90">
        <v>10</v>
      </c>
      <c r="F26" s="96"/>
      <c r="G26" s="82">
        <f t="shared" si="0"/>
        <v>10</v>
      </c>
      <c r="H26" s="77">
        <f t="shared" si="1"/>
        <v>10</v>
      </c>
    </row>
    <row r="27" spans="1:8" ht="18.75" customHeight="1">
      <c r="A27" s="138"/>
      <c r="B27" s="41" t="s">
        <v>49</v>
      </c>
      <c r="C27" s="36" t="s">
        <v>45</v>
      </c>
      <c r="D27" s="72">
        <v>1</v>
      </c>
      <c r="E27" s="90">
        <v>11</v>
      </c>
      <c r="F27" s="91"/>
      <c r="G27" s="82">
        <f t="shared" si="0"/>
        <v>11</v>
      </c>
      <c r="H27" s="77">
        <f t="shared" si="1"/>
        <v>11</v>
      </c>
    </row>
    <row r="28" spans="1:8" ht="18.75" customHeight="1">
      <c r="A28" s="118" t="str">
        <f>B27&amp; "소계"</f>
        <v>살레시오회소계</v>
      </c>
      <c r="B28" s="119"/>
      <c r="C28" s="119"/>
      <c r="D28" s="73">
        <f>SUM(D21:D27)</f>
        <v>7</v>
      </c>
      <c r="E28" s="92">
        <f t="shared" ref="E28:F28" si="6">SUM(E21:E27)</f>
        <v>59</v>
      </c>
      <c r="F28" s="93">
        <f t="shared" si="6"/>
        <v>0</v>
      </c>
      <c r="G28" s="82">
        <f t="shared" si="0"/>
        <v>59</v>
      </c>
      <c r="H28" s="77">
        <f t="shared" si="1"/>
        <v>8.4</v>
      </c>
    </row>
    <row r="29" spans="1:8" ht="18.75" customHeight="1">
      <c r="A29" s="138">
        <v>6</v>
      </c>
      <c r="B29" s="37" t="s">
        <v>54</v>
      </c>
      <c r="C29" s="42" t="s">
        <v>48</v>
      </c>
      <c r="D29" s="75">
        <v>1</v>
      </c>
      <c r="E29" s="90">
        <v>10</v>
      </c>
      <c r="F29" s="97">
        <v>7</v>
      </c>
      <c r="G29" s="82">
        <f t="shared" si="0"/>
        <v>17</v>
      </c>
      <c r="H29" s="77">
        <f t="shared" si="1"/>
        <v>10</v>
      </c>
    </row>
    <row r="30" spans="1:8" ht="18.75" customHeight="1">
      <c r="A30" s="138"/>
      <c r="B30" s="37" t="s">
        <v>54</v>
      </c>
      <c r="C30" s="42" t="s">
        <v>14</v>
      </c>
      <c r="D30" s="75">
        <v>1</v>
      </c>
      <c r="E30" s="90">
        <v>5</v>
      </c>
      <c r="F30" s="97">
        <v>5</v>
      </c>
      <c r="G30" s="82">
        <f t="shared" si="0"/>
        <v>10</v>
      </c>
      <c r="H30" s="77">
        <f t="shared" si="1"/>
        <v>5</v>
      </c>
    </row>
    <row r="31" spans="1:8" ht="18.75" customHeight="1">
      <c r="A31" s="138"/>
      <c r="B31" s="37" t="s">
        <v>54</v>
      </c>
      <c r="C31" s="42" t="s">
        <v>24</v>
      </c>
      <c r="D31" s="75">
        <v>1</v>
      </c>
      <c r="E31" s="90">
        <v>4</v>
      </c>
      <c r="F31" s="97">
        <v>5</v>
      </c>
      <c r="G31" s="82">
        <f t="shared" si="0"/>
        <v>9</v>
      </c>
      <c r="H31" s="77">
        <f t="shared" si="1"/>
        <v>4</v>
      </c>
    </row>
    <row r="32" spans="1:8" ht="18.75" customHeight="1">
      <c r="A32" s="138"/>
      <c r="B32" s="37" t="s">
        <v>54</v>
      </c>
      <c r="C32" s="42" t="s">
        <v>50</v>
      </c>
      <c r="D32" s="75">
        <v>3</v>
      </c>
      <c r="E32" s="90">
        <v>27</v>
      </c>
      <c r="F32" s="91"/>
      <c r="G32" s="82">
        <f t="shared" si="0"/>
        <v>27</v>
      </c>
      <c r="H32" s="77">
        <f t="shared" si="1"/>
        <v>9</v>
      </c>
    </row>
    <row r="33" spans="1:8" ht="18.75" customHeight="1">
      <c r="A33" s="138"/>
      <c r="B33" s="37" t="s">
        <v>54</v>
      </c>
      <c r="C33" s="42" t="s">
        <v>11</v>
      </c>
      <c r="D33" s="75">
        <v>1</v>
      </c>
      <c r="E33" s="90">
        <v>7</v>
      </c>
      <c r="F33" s="97">
        <v>1</v>
      </c>
      <c r="G33" s="82">
        <f t="shared" si="0"/>
        <v>8</v>
      </c>
      <c r="H33" s="77">
        <f t="shared" si="1"/>
        <v>7</v>
      </c>
    </row>
    <row r="34" spans="1:8" ht="18.75" customHeight="1">
      <c r="A34" s="138"/>
      <c r="B34" s="37" t="s">
        <v>54</v>
      </c>
      <c r="C34" s="42" t="s">
        <v>25</v>
      </c>
      <c r="D34" s="75">
        <v>1</v>
      </c>
      <c r="E34" s="90">
        <v>5</v>
      </c>
      <c r="F34" s="97">
        <v>7</v>
      </c>
      <c r="G34" s="82">
        <f t="shared" si="0"/>
        <v>12</v>
      </c>
      <c r="H34" s="77">
        <f t="shared" si="1"/>
        <v>5</v>
      </c>
    </row>
    <row r="35" spans="1:8" ht="18.75" customHeight="1">
      <c r="A35" s="138"/>
      <c r="B35" s="37" t="s">
        <v>54</v>
      </c>
      <c r="C35" s="42" t="s">
        <v>52</v>
      </c>
      <c r="D35" s="75">
        <v>1</v>
      </c>
      <c r="E35" s="90">
        <v>7</v>
      </c>
      <c r="F35" s="91"/>
      <c r="G35" s="82">
        <f t="shared" si="0"/>
        <v>7</v>
      </c>
      <c r="H35" s="77">
        <f t="shared" si="1"/>
        <v>7</v>
      </c>
    </row>
    <row r="36" spans="1:8" ht="18.75" customHeight="1">
      <c r="A36" s="138"/>
      <c r="B36" s="37" t="s">
        <v>54</v>
      </c>
      <c r="C36" s="42" t="s">
        <v>13</v>
      </c>
      <c r="D36" s="75">
        <v>1</v>
      </c>
      <c r="E36" s="90">
        <v>11</v>
      </c>
      <c r="F36" s="97">
        <v>10</v>
      </c>
      <c r="G36" s="82">
        <f t="shared" si="0"/>
        <v>21</v>
      </c>
      <c r="H36" s="77">
        <f t="shared" si="1"/>
        <v>11</v>
      </c>
    </row>
    <row r="37" spans="1:8" ht="18.75" customHeight="1">
      <c r="A37" s="138"/>
      <c r="B37" s="37" t="s">
        <v>54</v>
      </c>
      <c r="C37" s="42" t="s">
        <v>53</v>
      </c>
      <c r="D37" s="75">
        <v>1</v>
      </c>
      <c r="E37" s="90">
        <v>8</v>
      </c>
      <c r="F37" s="91"/>
      <c r="G37" s="82">
        <f t="shared" si="0"/>
        <v>8</v>
      </c>
      <c r="H37" s="77">
        <f t="shared" si="1"/>
        <v>8</v>
      </c>
    </row>
    <row r="38" spans="1:8" ht="18.75" customHeight="1">
      <c r="A38" s="138"/>
      <c r="B38" s="37" t="s">
        <v>54</v>
      </c>
      <c r="C38" s="42" t="s">
        <v>26</v>
      </c>
      <c r="D38" s="75">
        <v>1</v>
      </c>
      <c r="E38" s="90">
        <v>10</v>
      </c>
      <c r="F38" s="97">
        <v>14</v>
      </c>
      <c r="G38" s="82">
        <f t="shared" si="0"/>
        <v>24</v>
      </c>
      <c r="H38" s="77">
        <f t="shared" si="1"/>
        <v>10</v>
      </c>
    </row>
    <row r="39" spans="1:8" ht="18.75" customHeight="1">
      <c r="A39" s="138"/>
      <c r="B39" s="37" t="s">
        <v>54</v>
      </c>
      <c r="C39" s="42" t="s">
        <v>45</v>
      </c>
      <c r="D39" s="75">
        <v>1</v>
      </c>
      <c r="E39" s="90">
        <v>8</v>
      </c>
      <c r="F39" s="91"/>
      <c r="G39" s="82">
        <f t="shared" si="0"/>
        <v>8</v>
      </c>
      <c r="H39" s="77">
        <f t="shared" si="1"/>
        <v>8</v>
      </c>
    </row>
    <row r="40" spans="1:8" ht="18.75" customHeight="1">
      <c r="A40" s="118" t="str">
        <f>B39&amp; "소계"</f>
        <v>서강학원소계</v>
      </c>
      <c r="B40" s="119"/>
      <c r="C40" s="119"/>
      <c r="D40" s="73">
        <f>SUM(D29:D39)</f>
        <v>13</v>
      </c>
      <c r="E40" s="92">
        <f t="shared" ref="E40:F40" si="7">SUM(E29:E39)</f>
        <v>102</v>
      </c>
      <c r="F40" s="93">
        <f t="shared" si="7"/>
        <v>49</v>
      </c>
      <c r="G40" s="82">
        <f t="shared" si="0"/>
        <v>151</v>
      </c>
      <c r="H40" s="77">
        <f t="shared" si="1"/>
        <v>7.8</v>
      </c>
    </row>
    <row r="41" spans="1:8" ht="18.75" customHeight="1">
      <c r="A41" s="139">
        <v>7</v>
      </c>
      <c r="B41" s="43" t="s">
        <v>55</v>
      </c>
      <c r="C41" s="39" t="s">
        <v>23</v>
      </c>
      <c r="D41" s="76">
        <v>1</v>
      </c>
      <c r="E41" s="98">
        <v>11</v>
      </c>
      <c r="F41" s="99"/>
      <c r="G41" s="82">
        <f t="shared" si="0"/>
        <v>11</v>
      </c>
      <c r="H41" s="77">
        <f t="shared" si="1"/>
        <v>11</v>
      </c>
    </row>
    <row r="42" spans="1:8" ht="18.75" customHeight="1">
      <c r="A42" s="140"/>
      <c r="B42" s="43" t="s">
        <v>55</v>
      </c>
      <c r="C42" s="42" t="s">
        <v>50</v>
      </c>
      <c r="D42" s="75">
        <v>1</v>
      </c>
      <c r="E42" s="90">
        <v>8</v>
      </c>
      <c r="F42" s="91"/>
      <c r="G42" s="82">
        <f t="shared" si="0"/>
        <v>8</v>
      </c>
      <c r="H42" s="77">
        <f t="shared" si="1"/>
        <v>8</v>
      </c>
    </row>
    <row r="43" spans="1:8" ht="18.75" customHeight="1">
      <c r="A43" s="118" t="str">
        <f>B42&amp; "소계"</f>
        <v>석산학원소계</v>
      </c>
      <c r="B43" s="119"/>
      <c r="C43" s="119"/>
      <c r="D43" s="73">
        <f>SUM(D41:D42)</f>
        <v>2</v>
      </c>
      <c r="E43" s="92">
        <f t="shared" ref="E43:F43" si="8">SUM(E41:E42)</f>
        <v>19</v>
      </c>
      <c r="F43" s="93">
        <f t="shared" si="8"/>
        <v>0</v>
      </c>
      <c r="G43" s="82">
        <f t="shared" si="0"/>
        <v>19</v>
      </c>
      <c r="H43" s="77">
        <f t="shared" si="1"/>
        <v>9.5</v>
      </c>
    </row>
    <row r="44" spans="1:8" ht="18.75" customHeight="1">
      <c r="A44" s="38">
        <v>8</v>
      </c>
      <c r="B44" s="39" t="s">
        <v>56</v>
      </c>
      <c r="C44" s="39" t="s">
        <v>57</v>
      </c>
      <c r="D44" s="76">
        <v>3</v>
      </c>
      <c r="E44" s="95">
        <v>9</v>
      </c>
      <c r="F44" s="99"/>
      <c r="G44" s="82">
        <f t="shared" si="0"/>
        <v>9</v>
      </c>
      <c r="H44" s="77">
        <f t="shared" si="1"/>
        <v>3</v>
      </c>
    </row>
    <row r="45" spans="1:8" ht="18.75" customHeight="1">
      <c r="A45" s="118" t="str">
        <f>B44&amp; "소계"</f>
        <v>설월학원소계</v>
      </c>
      <c r="B45" s="119"/>
      <c r="C45" s="119"/>
      <c r="D45" s="73">
        <f>SUM(D44)</f>
        <v>3</v>
      </c>
      <c r="E45" s="92">
        <f t="shared" ref="E45:F45" si="9">SUM(E44)</f>
        <v>9</v>
      </c>
      <c r="F45" s="93">
        <f t="shared" si="9"/>
        <v>0</v>
      </c>
      <c r="G45" s="82">
        <f t="shared" si="0"/>
        <v>9</v>
      </c>
      <c r="H45" s="77">
        <f t="shared" si="1"/>
        <v>3</v>
      </c>
    </row>
    <row r="46" spans="1:8" ht="18.75" customHeight="1">
      <c r="A46" s="138">
        <v>9</v>
      </c>
      <c r="B46" s="37" t="s">
        <v>58</v>
      </c>
      <c r="C46" s="42" t="s">
        <v>9</v>
      </c>
      <c r="D46" s="75">
        <v>3</v>
      </c>
      <c r="E46" s="90">
        <v>33</v>
      </c>
      <c r="F46" s="91"/>
      <c r="G46" s="82">
        <f t="shared" si="0"/>
        <v>33</v>
      </c>
      <c r="H46" s="77">
        <f t="shared" si="1"/>
        <v>11</v>
      </c>
    </row>
    <row r="47" spans="1:8" ht="18.75" customHeight="1">
      <c r="A47" s="138"/>
      <c r="B47" s="37" t="s">
        <v>58</v>
      </c>
      <c r="C47" s="42" t="s">
        <v>14</v>
      </c>
      <c r="D47" s="75">
        <v>1</v>
      </c>
      <c r="E47" s="90">
        <v>10</v>
      </c>
      <c r="F47" s="91"/>
      <c r="G47" s="82">
        <f t="shared" si="0"/>
        <v>10</v>
      </c>
      <c r="H47" s="77">
        <f t="shared" si="1"/>
        <v>10</v>
      </c>
    </row>
    <row r="48" spans="1:8" ht="18.75" customHeight="1">
      <c r="A48" s="138"/>
      <c r="B48" s="37" t="s">
        <v>58</v>
      </c>
      <c r="C48" s="42" t="s">
        <v>23</v>
      </c>
      <c r="D48" s="75">
        <v>1</v>
      </c>
      <c r="E48" s="90">
        <v>15</v>
      </c>
      <c r="F48" s="91"/>
      <c r="G48" s="82">
        <f t="shared" si="0"/>
        <v>15</v>
      </c>
      <c r="H48" s="77">
        <f t="shared" si="1"/>
        <v>15</v>
      </c>
    </row>
    <row r="49" spans="1:8" ht="18.75" customHeight="1">
      <c r="A49" s="138"/>
      <c r="B49" s="37" t="s">
        <v>58</v>
      </c>
      <c r="C49" s="42" t="s">
        <v>24</v>
      </c>
      <c r="D49" s="75">
        <v>3</v>
      </c>
      <c r="E49" s="90">
        <v>20</v>
      </c>
      <c r="F49" s="91"/>
      <c r="G49" s="82">
        <f t="shared" si="0"/>
        <v>20</v>
      </c>
      <c r="H49" s="77">
        <f t="shared" si="1"/>
        <v>6.7</v>
      </c>
    </row>
    <row r="50" spans="1:8" ht="18.75" customHeight="1">
      <c r="A50" s="138"/>
      <c r="B50" s="37" t="s">
        <v>58</v>
      </c>
      <c r="C50" s="42" t="s">
        <v>50</v>
      </c>
      <c r="D50" s="75">
        <v>2</v>
      </c>
      <c r="E50" s="90">
        <v>24</v>
      </c>
      <c r="F50" s="91"/>
      <c r="G50" s="82">
        <f t="shared" si="0"/>
        <v>24</v>
      </c>
      <c r="H50" s="77">
        <f t="shared" si="1"/>
        <v>12</v>
      </c>
    </row>
    <row r="51" spans="1:8" ht="18.75" customHeight="1">
      <c r="A51" s="138"/>
      <c r="B51" s="37" t="s">
        <v>58</v>
      </c>
      <c r="C51" s="42" t="s">
        <v>53</v>
      </c>
      <c r="D51" s="75">
        <v>1</v>
      </c>
      <c r="E51" s="90">
        <v>10</v>
      </c>
      <c r="F51" s="91"/>
      <c r="G51" s="82">
        <f t="shared" si="0"/>
        <v>10</v>
      </c>
      <c r="H51" s="77">
        <f t="shared" si="1"/>
        <v>10</v>
      </c>
    </row>
    <row r="52" spans="1:8" ht="18.75" customHeight="1">
      <c r="A52" s="138"/>
      <c r="B52" s="37" t="s">
        <v>58</v>
      </c>
      <c r="C52" s="42" t="s">
        <v>45</v>
      </c>
      <c r="D52" s="75">
        <v>4</v>
      </c>
      <c r="E52" s="90">
        <v>30</v>
      </c>
      <c r="F52" s="91"/>
      <c r="G52" s="82">
        <f t="shared" si="0"/>
        <v>30</v>
      </c>
      <c r="H52" s="77">
        <f t="shared" si="1"/>
        <v>7.5</v>
      </c>
    </row>
    <row r="53" spans="1:8" ht="18.75" customHeight="1">
      <c r="A53" s="138"/>
      <c r="B53" s="37" t="s">
        <v>58</v>
      </c>
      <c r="C53" s="42" t="s">
        <v>15</v>
      </c>
      <c r="D53" s="75">
        <v>1</v>
      </c>
      <c r="E53" s="90">
        <v>7</v>
      </c>
      <c r="F53" s="91"/>
      <c r="G53" s="82">
        <f t="shared" si="0"/>
        <v>7</v>
      </c>
      <c r="H53" s="77">
        <f t="shared" si="1"/>
        <v>7</v>
      </c>
    </row>
    <row r="54" spans="1:8" ht="18.75" customHeight="1">
      <c r="A54" s="118" t="str">
        <f>B53&amp; "소계"</f>
        <v>송원학원소계</v>
      </c>
      <c r="B54" s="119"/>
      <c r="C54" s="119"/>
      <c r="D54" s="73">
        <f>SUM(D46:D53)</f>
        <v>16</v>
      </c>
      <c r="E54" s="92">
        <f t="shared" ref="E54:F54" si="10">SUM(E46:E53)</f>
        <v>149</v>
      </c>
      <c r="F54" s="93">
        <f t="shared" si="10"/>
        <v>0</v>
      </c>
      <c r="G54" s="82">
        <f t="shared" si="0"/>
        <v>149</v>
      </c>
      <c r="H54" s="77">
        <f t="shared" si="1"/>
        <v>9.3000000000000007</v>
      </c>
    </row>
    <row r="55" spans="1:8" ht="18.75" customHeight="1">
      <c r="A55" s="138">
        <v>10</v>
      </c>
      <c r="B55" s="37" t="s">
        <v>59</v>
      </c>
      <c r="C55" s="42" t="s">
        <v>48</v>
      </c>
      <c r="D55" s="75">
        <v>1</v>
      </c>
      <c r="E55" s="90">
        <v>6</v>
      </c>
      <c r="F55" s="91"/>
      <c r="G55" s="82">
        <f t="shared" si="0"/>
        <v>6</v>
      </c>
      <c r="H55" s="77">
        <f t="shared" si="1"/>
        <v>6</v>
      </c>
    </row>
    <row r="56" spans="1:8" ht="18.75" customHeight="1">
      <c r="A56" s="138"/>
      <c r="B56" s="37" t="s">
        <v>59</v>
      </c>
      <c r="C56" s="42" t="s">
        <v>23</v>
      </c>
      <c r="D56" s="75">
        <v>1</v>
      </c>
      <c r="E56" s="90">
        <v>3</v>
      </c>
      <c r="F56" s="91"/>
      <c r="G56" s="82">
        <f t="shared" si="0"/>
        <v>3</v>
      </c>
      <c r="H56" s="77">
        <f t="shared" si="1"/>
        <v>3</v>
      </c>
    </row>
    <row r="57" spans="1:8" ht="18.75" customHeight="1">
      <c r="A57" s="138"/>
      <c r="B57" s="37" t="s">
        <v>59</v>
      </c>
      <c r="C57" s="42" t="s">
        <v>24</v>
      </c>
      <c r="D57" s="75">
        <v>1</v>
      </c>
      <c r="E57" s="90">
        <v>5</v>
      </c>
      <c r="F57" s="91"/>
      <c r="G57" s="82">
        <f t="shared" si="0"/>
        <v>5</v>
      </c>
      <c r="H57" s="77">
        <f t="shared" si="1"/>
        <v>5</v>
      </c>
    </row>
    <row r="58" spans="1:8" ht="18.75" customHeight="1">
      <c r="A58" s="138"/>
      <c r="B58" s="37" t="s">
        <v>59</v>
      </c>
      <c r="C58" s="42" t="s">
        <v>50</v>
      </c>
      <c r="D58" s="75">
        <v>1</v>
      </c>
      <c r="E58" s="90">
        <v>6</v>
      </c>
      <c r="F58" s="91"/>
      <c r="G58" s="82">
        <f t="shared" si="0"/>
        <v>6</v>
      </c>
      <c r="H58" s="77">
        <f t="shared" si="1"/>
        <v>6</v>
      </c>
    </row>
    <row r="59" spans="1:8" ht="18.75" customHeight="1">
      <c r="A59" s="138"/>
      <c r="B59" s="37" t="s">
        <v>59</v>
      </c>
      <c r="C59" s="42" t="s">
        <v>51</v>
      </c>
      <c r="D59" s="75">
        <v>1</v>
      </c>
      <c r="E59" s="90">
        <v>8</v>
      </c>
      <c r="F59" s="91"/>
      <c r="G59" s="82">
        <f t="shared" si="0"/>
        <v>8</v>
      </c>
      <c r="H59" s="77">
        <f t="shared" si="1"/>
        <v>8</v>
      </c>
    </row>
    <row r="60" spans="1:8" ht="18.75" customHeight="1">
      <c r="A60" s="138"/>
      <c r="B60" s="37" t="s">
        <v>59</v>
      </c>
      <c r="C60" s="42" t="s">
        <v>13</v>
      </c>
      <c r="D60" s="75">
        <v>3</v>
      </c>
      <c r="E60" s="90">
        <v>40</v>
      </c>
      <c r="F60" s="91"/>
      <c r="G60" s="82">
        <f t="shared" si="0"/>
        <v>40</v>
      </c>
      <c r="H60" s="77">
        <f t="shared" si="1"/>
        <v>13.3</v>
      </c>
    </row>
    <row r="61" spans="1:8" ht="18.75" customHeight="1">
      <c r="A61" s="138"/>
      <c r="B61" s="37" t="s">
        <v>59</v>
      </c>
      <c r="C61" s="42" t="s">
        <v>26</v>
      </c>
      <c r="D61" s="75">
        <v>1</v>
      </c>
      <c r="E61" s="90">
        <v>9</v>
      </c>
      <c r="F61" s="91"/>
      <c r="G61" s="82">
        <f t="shared" si="0"/>
        <v>9</v>
      </c>
      <c r="H61" s="77">
        <f t="shared" si="1"/>
        <v>9</v>
      </c>
    </row>
    <row r="62" spans="1:8" ht="18.75" customHeight="1">
      <c r="A62" s="118" t="str">
        <f>B55&amp; "소계"</f>
        <v>숭일학원소계</v>
      </c>
      <c r="B62" s="119"/>
      <c r="C62" s="119"/>
      <c r="D62" s="73">
        <f>SUM(D55:D61)</f>
        <v>9</v>
      </c>
      <c r="E62" s="92">
        <f t="shared" ref="E62:F62" si="11">SUM(E55:E61)</f>
        <v>77</v>
      </c>
      <c r="F62" s="93">
        <f t="shared" si="11"/>
        <v>0</v>
      </c>
      <c r="G62" s="82">
        <f t="shared" si="0"/>
        <v>77</v>
      </c>
      <c r="H62" s="77">
        <f t="shared" si="1"/>
        <v>8.6</v>
      </c>
    </row>
    <row r="63" spans="1:8" ht="18.75" customHeight="1">
      <c r="A63" s="134">
        <v>11</v>
      </c>
      <c r="B63" s="33" t="s">
        <v>60</v>
      </c>
      <c r="C63" s="34" t="s">
        <v>57</v>
      </c>
      <c r="D63" s="72">
        <v>1</v>
      </c>
      <c r="E63" s="90">
        <v>4</v>
      </c>
      <c r="F63" s="91"/>
      <c r="G63" s="82">
        <f t="shared" si="0"/>
        <v>4</v>
      </c>
      <c r="H63" s="77">
        <f t="shared" si="1"/>
        <v>4</v>
      </c>
    </row>
    <row r="64" spans="1:8" ht="18.75" customHeight="1">
      <c r="A64" s="135"/>
      <c r="B64" s="33" t="s">
        <v>60</v>
      </c>
      <c r="C64" s="34" t="s">
        <v>61</v>
      </c>
      <c r="D64" s="72">
        <v>1</v>
      </c>
      <c r="E64" s="90">
        <v>3</v>
      </c>
      <c r="F64" s="91"/>
      <c r="G64" s="82">
        <f t="shared" si="0"/>
        <v>3</v>
      </c>
      <c r="H64" s="77">
        <f t="shared" si="1"/>
        <v>3</v>
      </c>
    </row>
    <row r="65" spans="1:8" ht="18.75" customHeight="1">
      <c r="A65" s="136"/>
      <c r="B65" s="33" t="s">
        <v>60</v>
      </c>
      <c r="C65" s="34" t="s">
        <v>27</v>
      </c>
      <c r="D65" s="72">
        <v>1</v>
      </c>
      <c r="E65" s="90">
        <v>4</v>
      </c>
      <c r="F65" s="91"/>
      <c r="G65" s="82">
        <f t="shared" si="0"/>
        <v>4</v>
      </c>
      <c r="H65" s="77">
        <f t="shared" si="1"/>
        <v>4</v>
      </c>
    </row>
    <row r="66" spans="1:8" ht="18.75" customHeight="1">
      <c r="A66" s="118" t="str">
        <f>B63&amp; "소계"</f>
        <v>숭의학원소계</v>
      </c>
      <c r="B66" s="119"/>
      <c r="C66" s="119"/>
      <c r="D66" s="73">
        <f>SUM(D63:D65)</f>
        <v>3</v>
      </c>
      <c r="E66" s="92">
        <f t="shared" ref="E66:F66" si="12">SUM(E63:E65)</f>
        <v>11</v>
      </c>
      <c r="F66" s="93">
        <f t="shared" si="12"/>
        <v>0</v>
      </c>
      <c r="G66" s="82">
        <f t="shared" si="0"/>
        <v>11</v>
      </c>
      <c r="H66" s="77">
        <f t="shared" si="1"/>
        <v>3.7</v>
      </c>
    </row>
    <row r="67" spans="1:8" ht="18.75" customHeight="1">
      <c r="A67" s="138">
        <v>12</v>
      </c>
      <c r="B67" s="37" t="s">
        <v>62</v>
      </c>
      <c r="C67" s="34" t="s">
        <v>48</v>
      </c>
      <c r="D67" s="75">
        <v>1</v>
      </c>
      <c r="E67" s="90">
        <v>12</v>
      </c>
      <c r="F67" s="91"/>
      <c r="G67" s="82">
        <f t="shared" si="0"/>
        <v>12</v>
      </c>
      <c r="H67" s="77">
        <f t="shared" si="1"/>
        <v>12</v>
      </c>
    </row>
    <row r="68" spans="1:8" ht="18.75" customHeight="1">
      <c r="A68" s="138"/>
      <c r="B68" s="37" t="s">
        <v>62</v>
      </c>
      <c r="C68" s="42" t="s">
        <v>24</v>
      </c>
      <c r="D68" s="75">
        <v>1</v>
      </c>
      <c r="E68" s="90">
        <v>8</v>
      </c>
      <c r="F68" s="91"/>
      <c r="G68" s="82">
        <f t="shared" si="0"/>
        <v>8</v>
      </c>
      <c r="H68" s="77">
        <f t="shared" si="1"/>
        <v>8</v>
      </c>
    </row>
    <row r="69" spans="1:8" ht="18.75" customHeight="1">
      <c r="A69" s="138"/>
      <c r="B69" s="37" t="s">
        <v>62</v>
      </c>
      <c r="C69" s="42" t="s">
        <v>12</v>
      </c>
      <c r="D69" s="75">
        <v>1</v>
      </c>
      <c r="E69" s="90">
        <v>9</v>
      </c>
      <c r="F69" s="91"/>
      <c r="G69" s="82">
        <f t="shared" si="0"/>
        <v>9</v>
      </c>
      <c r="H69" s="77">
        <f t="shared" si="1"/>
        <v>9</v>
      </c>
    </row>
    <row r="70" spans="1:8" ht="18.75" customHeight="1">
      <c r="A70" s="138"/>
      <c r="B70" s="37" t="s">
        <v>62</v>
      </c>
      <c r="C70" s="42" t="s">
        <v>50</v>
      </c>
      <c r="D70" s="75">
        <v>2</v>
      </c>
      <c r="E70" s="90">
        <v>19</v>
      </c>
      <c r="F70" s="91"/>
      <c r="G70" s="82">
        <f t="shared" si="0"/>
        <v>19</v>
      </c>
      <c r="H70" s="77">
        <f t="shared" si="1"/>
        <v>9.5</v>
      </c>
    </row>
    <row r="71" spans="1:8" ht="18.75" customHeight="1">
      <c r="A71" s="138"/>
      <c r="B71" s="37" t="s">
        <v>62</v>
      </c>
      <c r="C71" s="42" t="s">
        <v>11</v>
      </c>
      <c r="D71" s="75">
        <v>2</v>
      </c>
      <c r="E71" s="90">
        <v>14</v>
      </c>
      <c r="F71" s="91"/>
      <c r="G71" s="82">
        <f t="shared" si="0"/>
        <v>14</v>
      </c>
      <c r="H71" s="77">
        <f t="shared" si="1"/>
        <v>7</v>
      </c>
    </row>
    <row r="72" spans="1:8" ht="18.75" customHeight="1">
      <c r="A72" s="138"/>
      <c r="B72" s="37" t="s">
        <v>62</v>
      </c>
      <c r="C72" s="42" t="s">
        <v>63</v>
      </c>
      <c r="D72" s="75">
        <v>1</v>
      </c>
      <c r="E72" s="90">
        <v>9</v>
      </c>
      <c r="F72" s="91"/>
      <c r="G72" s="82">
        <f t="shared" si="0"/>
        <v>9</v>
      </c>
      <c r="H72" s="77">
        <f t="shared" si="1"/>
        <v>9</v>
      </c>
    </row>
    <row r="73" spans="1:8" ht="18.75" customHeight="1">
      <c r="A73" s="138"/>
      <c r="B73" s="37" t="s">
        <v>62</v>
      </c>
      <c r="C73" s="42" t="s">
        <v>15</v>
      </c>
      <c r="D73" s="75">
        <v>1</v>
      </c>
      <c r="E73" s="90">
        <v>5</v>
      </c>
      <c r="F73" s="91"/>
      <c r="G73" s="82">
        <f t="shared" ref="G73:G128" si="13">SUM(E73:F73)</f>
        <v>5</v>
      </c>
      <c r="H73" s="77">
        <f t="shared" ref="H73:H128" si="14">ROUND(E73/D73,1)</f>
        <v>5</v>
      </c>
    </row>
    <row r="74" spans="1:8" ht="18.75" customHeight="1">
      <c r="A74" s="118" t="str">
        <f>B67&amp; "소계"</f>
        <v>우산학원소계</v>
      </c>
      <c r="B74" s="119"/>
      <c r="C74" s="119"/>
      <c r="D74" s="73">
        <f>SUM(D67:D73)</f>
        <v>9</v>
      </c>
      <c r="E74" s="92">
        <f t="shared" ref="E74:F74" si="15">SUM(E67:E73)</f>
        <v>76</v>
      </c>
      <c r="F74" s="93">
        <f t="shared" si="15"/>
        <v>0</v>
      </c>
      <c r="G74" s="82">
        <f t="shared" si="13"/>
        <v>76</v>
      </c>
      <c r="H74" s="77">
        <f t="shared" si="14"/>
        <v>8.4</v>
      </c>
    </row>
    <row r="75" spans="1:8" ht="18.75" customHeight="1">
      <c r="A75" s="138">
        <v>13</v>
      </c>
      <c r="B75" s="37" t="s">
        <v>64</v>
      </c>
      <c r="C75" s="34" t="s">
        <v>48</v>
      </c>
      <c r="D75" s="75">
        <v>1</v>
      </c>
      <c r="E75" s="90">
        <v>6</v>
      </c>
      <c r="F75" s="97">
        <v>1</v>
      </c>
      <c r="G75" s="82">
        <f t="shared" si="13"/>
        <v>7</v>
      </c>
      <c r="H75" s="77">
        <f t="shared" si="14"/>
        <v>6</v>
      </c>
    </row>
    <row r="76" spans="1:8" ht="18.75" customHeight="1">
      <c r="A76" s="138"/>
      <c r="B76" s="37" t="s">
        <v>64</v>
      </c>
      <c r="C76" s="42" t="s">
        <v>12</v>
      </c>
      <c r="D76" s="75">
        <v>1</v>
      </c>
      <c r="E76" s="90">
        <v>4</v>
      </c>
      <c r="F76" s="97">
        <v>3</v>
      </c>
      <c r="G76" s="82">
        <f t="shared" si="13"/>
        <v>7</v>
      </c>
      <c r="H76" s="77">
        <f t="shared" si="14"/>
        <v>4</v>
      </c>
    </row>
    <row r="77" spans="1:8" ht="18.75" customHeight="1">
      <c r="A77" s="138"/>
      <c r="B77" s="37" t="s">
        <v>64</v>
      </c>
      <c r="C77" s="42" t="s">
        <v>13</v>
      </c>
      <c r="D77" s="75">
        <v>1</v>
      </c>
      <c r="E77" s="90">
        <v>10</v>
      </c>
      <c r="F77" s="97">
        <v>4</v>
      </c>
      <c r="G77" s="82">
        <f t="shared" si="13"/>
        <v>14</v>
      </c>
      <c r="H77" s="77">
        <f t="shared" si="14"/>
        <v>10</v>
      </c>
    </row>
    <row r="78" spans="1:8" ht="18.75" customHeight="1">
      <c r="A78" s="138"/>
      <c r="B78" s="37" t="s">
        <v>64</v>
      </c>
      <c r="C78" s="42" t="s">
        <v>53</v>
      </c>
      <c r="D78" s="75">
        <v>1</v>
      </c>
      <c r="E78" s="90">
        <v>9</v>
      </c>
      <c r="F78" s="91"/>
      <c r="G78" s="82">
        <f t="shared" si="13"/>
        <v>9</v>
      </c>
      <c r="H78" s="77">
        <f t="shared" si="14"/>
        <v>9</v>
      </c>
    </row>
    <row r="79" spans="1:8" ht="18.75" customHeight="1">
      <c r="A79" s="138"/>
      <c r="B79" s="37" t="s">
        <v>64</v>
      </c>
      <c r="C79" s="42" t="s">
        <v>45</v>
      </c>
      <c r="D79" s="75">
        <v>1</v>
      </c>
      <c r="E79" s="90">
        <v>9</v>
      </c>
      <c r="F79" s="91"/>
      <c r="G79" s="82">
        <f t="shared" si="13"/>
        <v>9</v>
      </c>
      <c r="H79" s="77">
        <f t="shared" si="14"/>
        <v>9</v>
      </c>
    </row>
    <row r="80" spans="1:8" ht="18.75" customHeight="1">
      <c r="A80" s="118" t="str">
        <f>B75&amp; "소계"</f>
        <v>유당학원소계</v>
      </c>
      <c r="B80" s="119"/>
      <c r="C80" s="119"/>
      <c r="D80" s="73">
        <f>SUM(D75:D79)</f>
        <v>5</v>
      </c>
      <c r="E80" s="92">
        <f t="shared" ref="E80:F80" si="16">SUM(E75:E79)</f>
        <v>38</v>
      </c>
      <c r="F80" s="93">
        <f t="shared" si="16"/>
        <v>8</v>
      </c>
      <c r="G80" s="82">
        <f t="shared" si="13"/>
        <v>46</v>
      </c>
      <c r="H80" s="77">
        <f t="shared" si="14"/>
        <v>7.6</v>
      </c>
    </row>
    <row r="81" spans="1:8" ht="18.75" customHeight="1">
      <c r="A81" s="139">
        <v>14</v>
      </c>
      <c r="B81" s="43" t="s">
        <v>65</v>
      </c>
      <c r="C81" s="42" t="s">
        <v>24</v>
      </c>
      <c r="D81" s="75">
        <v>1</v>
      </c>
      <c r="E81" s="90">
        <v>4</v>
      </c>
      <c r="F81" s="91"/>
      <c r="G81" s="82">
        <f t="shared" si="13"/>
        <v>4</v>
      </c>
      <c r="H81" s="77">
        <f t="shared" si="14"/>
        <v>4</v>
      </c>
    </row>
    <row r="82" spans="1:8" ht="18.75" customHeight="1">
      <c r="A82" s="141"/>
      <c r="B82" s="43" t="s">
        <v>65</v>
      </c>
      <c r="C82" s="42" t="s">
        <v>50</v>
      </c>
      <c r="D82" s="75">
        <v>1</v>
      </c>
      <c r="E82" s="90">
        <v>7</v>
      </c>
      <c r="F82" s="91"/>
      <c r="G82" s="82">
        <f t="shared" si="13"/>
        <v>7</v>
      </c>
      <c r="H82" s="77">
        <f t="shared" si="14"/>
        <v>7</v>
      </c>
    </row>
    <row r="83" spans="1:8" ht="18.75" customHeight="1">
      <c r="A83" s="140"/>
      <c r="B83" s="43" t="s">
        <v>65</v>
      </c>
      <c r="C83" s="42" t="s">
        <v>66</v>
      </c>
      <c r="D83" s="75">
        <v>1</v>
      </c>
      <c r="E83" s="90">
        <v>5</v>
      </c>
      <c r="F83" s="91"/>
      <c r="G83" s="82">
        <f t="shared" si="13"/>
        <v>5</v>
      </c>
      <c r="H83" s="77">
        <f t="shared" si="14"/>
        <v>5</v>
      </c>
    </row>
    <row r="84" spans="1:8" ht="18.75" customHeight="1">
      <c r="A84" s="118" t="str">
        <f>B81&amp; " 소계"</f>
        <v>유은학원 소계</v>
      </c>
      <c r="B84" s="119"/>
      <c r="C84" s="119"/>
      <c r="D84" s="73">
        <f>SUM(D81:D83)</f>
        <v>3</v>
      </c>
      <c r="E84" s="92">
        <f t="shared" ref="E84:F84" si="17">SUM(E81:E83)</f>
        <v>16</v>
      </c>
      <c r="F84" s="93">
        <f t="shared" si="17"/>
        <v>0</v>
      </c>
      <c r="G84" s="82">
        <f t="shared" si="13"/>
        <v>16</v>
      </c>
      <c r="H84" s="77">
        <f t="shared" si="14"/>
        <v>5.3</v>
      </c>
    </row>
    <row r="85" spans="1:8" ht="18.75" customHeight="1">
      <c r="A85" s="38">
        <v>15</v>
      </c>
      <c r="B85" s="39" t="s">
        <v>67</v>
      </c>
      <c r="C85" s="39" t="s">
        <v>24</v>
      </c>
      <c r="D85" s="76">
        <v>1</v>
      </c>
      <c r="E85" s="95">
        <v>1</v>
      </c>
      <c r="F85" s="94">
        <v>2</v>
      </c>
      <c r="G85" s="82">
        <f t="shared" si="13"/>
        <v>3</v>
      </c>
      <c r="H85" s="77">
        <f t="shared" si="14"/>
        <v>1</v>
      </c>
    </row>
    <row r="86" spans="1:8" ht="18.75" customHeight="1">
      <c r="A86" s="118" t="str">
        <f>B85&amp; " 소계"</f>
        <v>인성학원 소계</v>
      </c>
      <c r="B86" s="119"/>
      <c r="C86" s="119"/>
      <c r="D86" s="73">
        <f>SUM(D85)</f>
        <v>1</v>
      </c>
      <c r="E86" s="92">
        <f t="shared" ref="E86:F86" si="18">SUM(E85)</f>
        <v>1</v>
      </c>
      <c r="F86" s="93">
        <f t="shared" si="18"/>
        <v>2</v>
      </c>
      <c r="G86" s="82">
        <f t="shared" si="13"/>
        <v>3</v>
      </c>
      <c r="H86" s="77">
        <f t="shared" si="14"/>
        <v>1</v>
      </c>
    </row>
    <row r="87" spans="1:8" ht="18.75" customHeight="1">
      <c r="A87" s="139">
        <v>16</v>
      </c>
      <c r="B87" s="43" t="s">
        <v>68</v>
      </c>
      <c r="C87" s="39" t="s">
        <v>50</v>
      </c>
      <c r="D87" s="76">
        <v>1</v>
      </c>
      <c r="E87" s="95">
        <v>5</v>
      </c>
      <c r="F87" s="99"/>
      <c r="G87" s="82">
        <f t="shared" si="13"/>
        <v>5</v>
      </c>
      <c r="H87" s="77">
        <f t="shared" si="14"/>
        <v>5</v>
      </c>
    </row>
    <row r="88" spans="1:8" ht="18.75" customHeight="1">
      <c r="A88" s="140"/>
      <c r="B88" s="43" t="s">
        <v>68</v>
      </c>
      <c r="C88" s="42" t="s">
        <v>25</v>
      </c>
      <c r="D88" s="75">
        <v>1</v>
      </c>
      <c r="E88" s="90">
        <v>8</v>
      </c>
      <c r="F88" s="97">
        <v>6</v>
      </c>
      <c r="G88" s="82">
        <f t="shared" si="13"/>
        <v>14</v>
      </c>
      <c r="H88" s="77">
        <f t="shared" si="14"/>
        <v>8</v>
      </c>
    </row>
    <row r="89" spans="1:8" ht="18.75" customHeight="1">
      <c r="A89" s="118" t="str">
        <f>B87&amp; " 소계"</f>
        <v>정광학원 소계</v>
      </c>
      <c r="B89" s="119"/>
      <c r="C89" s="119"/>
      <c r="D89" s="73">
        <f>SUM(D87:D88)</f>
        <v>2</v>
      </c>
      <c r="E89" s="92">
        <f t="shared" ref="E89:F89" si="19">SUM(E87:E88)</f>
        <v>13</v>
      </c>
      <c r="F89" s="93">
        <f t="shared" si="19"/>
        <v>6</v>
      </c>
      <c r="G89" s="82">
        <f t="shared" si="13"/>
        <v>19</v>
      </c>
      <c r="H89" s="77">
        <f t="shared" si="14"/>
        <v>6.5</v>
      </c>
    </row>
    <row r="90" spans="1:8" ht="18.75" customHeight="1">
      <c r="A90" s="138">
        <v>17</v>
      </c>
      <c r="B90" s="37" t="s">
        <v>69</v>
      </c>
      <c r="C90" s="42" t="s">
        <v>48</v>
      </c>
      <c r="D90" s="75">
        <v>2</v>
      </c>
      <c r="E90" s="90">
        <v>19</v>
      </c>
      <c r="F90" s="97">
        <v>7</v>
      </c>
      <c r="G90" s="82">
        <f t="shared" si="13"/>
        <v>26</v>
      </c>
      <c r="H90" s="77">
        <f t="shared" si="14"/>
        <v>9.5</v>
      </c>
    </row>
    <row r="91" spans="1:8" ht="18.75" customHeight="1">
      <c r="A91" s="138"/>
      <c r="B91" s="37" t="s">
        <v>69</v>
      </c>
      <c r="C91" s="42" t="s">
        <v>14</v>
      </c>
      <c r="D91" s="75">
        <v>1</v>
      </c>
      <c r="E91" s="90">
        <v>4</v>
      </c>
      <c r="F91" s="97">
        <v>5</v>
      </c>
      <c r="G91" s="82">
        <f t="shared" si="13"/>
        <v>9</v>
      </c>
      <c r="H91" s="77">
        <f t="shared" si="14"/>
        <v>4</v>
      </c>
    </row>
    <row r="92" spans="1:8" ht="18.75" customHeight="1">
      <c r="A92" s="138"/>
      <c r="B92" s="37" t="s">
        <v>69</v>
      </c>
      <c r="C92" s="42" t="s">
        <v>24</v>
      </c>
      <c r="D92" s="75">
        <v>1</v>
      </c>
      <c r="E92" s="90">
        <v>4</v>
      </c>
      <c r="F92" s="97">
        <v>7</v>
      </c>
      <c r="G92" s="82">
        <f t="shared" si="13"/>
        <v>11</v>
      </c>
      <c r="H92" s="77">
        <f t="shared" si="14"/>
        <v>4</v>
      </c>
    </row>
    <row r="93" spans="1:8" ht="18.75" customHeight="1">
      <c r="A93" s="138"/>
      <c r="B93" s="37" t="s">
        <v>69</v>
      </c>
      <c r="C93" s="42" t="s">
        <v>12</v>
      </c>
      <c r="D93" s="75">
        <v>1</v>
      </c>
      <c r="E93" s="90">
        <v>9</v>
      </c>
      <c r="F93" s="97">
        <v>2</v>
      </c>
      <c r="G93" s="82">
        <f t="shared" si="13"/>
        <v>11</v>
      </c>
      <c r="H93" s="77">
        <f t="shared" si="14"/>
        <v>9</v>
      </c>
    </row>
    <row r="94" spans="1:8" ht="18.75" customHeight="1">
      <c r="A94" s="138"/>
      <c r="B94" s="37" t="s">
        <v>69</v>
      </c>
      <c r="C94" s="42" t="s">
        <v>52</v>
      </c>
      <c r="D94" s="75">
        <v>1</v>
      </c>
      <c r="E94" s="90">
        <v>8</v>
      </c>
      <c r="F94" s="91"/>
      <c r="G94" s="82">
        <f t="shared" si="13"/>
        <v>8</v>
      </c>
      <c r="H94" s="77">
        <f t="shared" si="14"/>
        <v>8</v>
      </c>
    </row>
    <row r="95" spans="1:8" ht="18.75" customHeight="1">
      <c r="A95" s="138"/>
      <c r="B95" s="37" t="s">
        <v>69</v>
      </c>
      <c r="C95" s="42" t="s">
        <v>13</v>
      </c>
      <c r="D95" s="75">
        <v>1</v>
      </c>
      <c r="E95" s="90">
        <v>7</v>
      </c>
      <c r="F95" s="97">
        <v>6</v>
      </c>
      <c r="G95" s="82">
        <f t="shared" si="13"/>
        <v>13</v>
      </c>
      <c r="H95" s="77">
        <f t="shared" si="14"/>
        <v>7</v>
      </c>
    </row>
    <row r="96" spans="1:8" ht="18.75" customHeight="1">
      <c r="A96" s="138"/>
      <c r="B96" s="37" t="s">
        <v>69</v>
      </c>
      <c r="C96" s="42" t="s">
        <v>45</v>
      </c>
      <c r="D96" s="75">
        <v>1</v>
      </c>
      <c r="E96" s="90">
        <v>10</v>
      </c>
      <c r="F96" s="91"/>
      <c r="G96" s="82">
        <f t="shared" si="13"/>
        <v>10</v>
      </c>
      <c r="H96" s="77">
        <f t="shared" si="14"/>
        <v>10</v>
      </c>
    </row>
    <row r="97" spans="1:8" ht="18.75" customHeight="1">
      <c r="A97" s="118" t="str">
        <f>B90&amp; " 소계"</f>
        <v>죽호학원 소계</v>
      </c>
      <c r="B97" s="119"/>
      <c r="C97" s="119"/>
      <c r="D97" s="73">
        <f>SUM(D90:D96)</f>
        <v>8</v>
      </c>
      <c r="E97" s="92">
        <f t="shared" ref="E97:F97" si="20">SUM(E90:E96)</f>
        <v>61</v>
      </c>
      <c r="F97" s="93">
        <f t="shared" si="20"/>
        <v>27</v>
      </c>
      <c r="G97" s="82">
        <f t="shared" si="13"/>
        <v>88</v>
      </c>
      <c r="H97" s="77">
        <f t="shared" si="14"/>
        <v>7.6</v>
      </c>
    </row>
    <row r="98" spans="1:8" ht="18.75" customHeight="1">
      <c r="A98" s="138">
        <v>18</v>
      </c>
      <c r="B98" s="37" t="s">
        <v>70</v>
      </c>
      <c r="C98" s="42" t="s">
        <v>48</v>
      </c>
      <c r="D98" s="75">
        <v>3</v>
      </c>
      <c r="E98" s="90">
        <v>26</v>
      </c>
      <c r="F98" s="91"/>
      <c r="G98" s="82">
        <f t="shared" si="13"/>
        <v>26</v>
      </c>
      <c r="H98" s="77">
        <f t="shared" si="14"/>
        <v>8.6999999999999993</v>
      </c>
    </row>
    <row r="99" spans="1:8" ht="18.75" customHeight="1">
      <c r="A99" s="138"/>
      <c r="B99" s="37" t="s">
        <v>70</v>
      </c>
      <c r="C99" s="42" t="s">
        <v>14</v>
      </c>
      <c r="D99" s="75">
        <v>1</v>
      </c>
      <c r="E99" s="90">
        <v>3</v>
      </c>
      <c r="F99" s="91"/>
      <c r="G99" s="82">
        <f t="shared" si="13"/>
        <v>3</v>
      </c>
      <c r="H99" s="77">
        <f t="shared" si="14"/>
        <v>3</v>
      </c>
    </row>
    <row r="100" spans="1:8" ht="18.75" customHeight="1">
      <c r="A100" s="138"/>
      <c r="B100" s="37" t="s">
        <v>70</v>
      </c>
      <c r="C100" s="42" t="s">
        <v>24</v>
      </c>
      <c r="D100" s="75">
        <v>1</v>
      </c>
      <c r="E100" s="90">
        <v>4</v>
      </c>
      <c r="F100" s="91"/>
      <c r="G100" s="82">
        <f t="shared" si="13"/>
        <v>4</v>
      </c>
      <c r="H100" s="77">
        <f t="shared" si="14"/>
        <v>4</v>
      </c>
    </row>
    <row r="101" spans="1:8" ht="18.75" customHeight="1">
      <c r="A101" s="138"/>
      <c r="B101" s="37" t="s">
        <v>70</v>
      </c>
      <c r="C101" s="42" t="s">
        <v>50</v>
      </c>
      <c r="D101" s="75">
        <v>2</v>
      </c>
      <c r="E101" s="90">
        <v>11</v>
      </c>
      <c r="F101" s="91"/>
      <c r="G101" s="82">
        <f t="shared" si="13"/>
        <v>11</v>
      </c>
      <c r="H101" s="77">
        <f t="shared" si="14"/>
        <v>5.5</v>
      </c>
    </row>
    <row r="102" spans="1:8" ht="18.75" customHeight="1">
      <c r="A102" s="138"/>
      <c r="B102" s="37" t="s">
        <v>70</v>
      </c>
      <c r="C102" s="42" t="s">
        <v>11</v>
      </c>
      <c r="D102" s="75">
        <v>1</v>
      </c>
      <c r="E102" s="90">
        <v>6</v>
      </c>
      <c r="F102" s="91"/>
      <c r="G102" s="82">
        <f t="shared" si="13"/>
        <v>6</v>
      </c>
      <c r="H102" s="77">
        <f t="shared" si="14"/>
        <v>6</v>
      </c>
    </row>
    <row r="103" spans="1:8" ht="18.75" customHeight="1">
      <c r="A103" s="138"/>
      <c r="B103" s="37" t="s">
        <v>70</v>
      </c>
      <c r="C103" s="42" t="s">
        <v>51</v>
      </c>
      <c r="D103" s="75">
        <v>1</v>
      </c>
      <c r="E103" s="90">
        <v>8</v>
      </c>
      <c r="F103" s="91"/>
      <c r="G103" s="82">
        <f t="shared" si="13"/>
        <v>8</v>
      </c>
      <c r="H103" s="77">
        <f t="shared" si="14"/>
        <v>8</v>
      </c>
    </row>
    <row r="104" spans="1:8" ht="18.75" customHeight="1">
      <c r="A104" s="138"/>
      <c r="B104" s="37" t="s">
        <v>70</v>
      </c>
      <c r="C104" s="42" t="s">
        <v>25</v>
      </c>
      <c r="D104" s="75">
        <v>1</v>
      </c>
      <c r="E104" s="90">
        <v>11</v>
      </c>
      <c r="F104" s="91"/>
      <c r="G104" s="82">
        <f t="shared" si="13"/>
        <v>11</v>
      </c>
      <c r="H104" s="77">
        <f t="shared" si="14"/>
        <v>11</v>
      </c>
    </row>
    <row r="105" spans="1:8" ht="18.75" customHeight="1">
      <c r="A105" s="138"/>
      <c r="B105" s="37" t="s">
        <v>70</v>
      </c>
      <c r="C105" s="42" t="s">
        <v>45</v>
      </c>
      <c r="D105" s="75">
        <v>1</v>
      </c>
      <c r="E105" s="90">
        <v>2</v>
      </c>
      <c r="F105" s="91"/>
      <c r="G105" s="82">
        <f t="shared" si="13"/>
        <v>2</v>
      </c>
      <c r="H105" s="77">
        <f t="shared" si="14"/>
        <v>2</v>
      </c>
    </row>
    <row r="106" spans="1:8" ht="18.75" customHeight="1">
      <c r="A106" s="118" t="str">
        <f>B98&amp; " 소계"</f>
        <v>청송학원 소계</v>
      </c>
      <c r="B106" s="119"/>
      <c r="C106" s="119"/>
      <c r="D106" s="73">
        <f>SUM(D98:D105)</f>
        <v>11</v>
      </c>
      <c r="E106" s="92">
        <f t="shared" ref="E106:F106" si="21">SUM(E98:E105)</f>
        <v>71</v>
      </c>
      <c r="F106" s="93">
        <f t="shared" si="21"/>
        <v>0</v>
      </c>
      <c r="G106" s="82">
        <f t="shared" si="13"/>
        <v>71</v>
      </c>
      <c r="H106" s="77">
        <f t="shared" si="14"/>
        <v>6.5</v>
      </c>
    </row>
    <row r="107" spans="1:8" ht="18.75" customHeight="1">
      <c r="A107" s="138">
        <v>19</v>
      </c>
      <c r="B107" s="37" t="s">
        <v>71</v>
      </c>
      <c r="C107" s="34" t="s">
        <v>14</v>
      </c>
      <c r="D107" s="75">
        <v>1</v>
      </c>
      <c r="E107" s="90">
        <v>8</v>
      </c>
      <c r="F107" s="91"/>
      <c r="G107" s="82">
        <f t="shared" si="13"/>
        <v>8</v>
      </c>
      <c r="H107" s="77">
        <f t="shared" si="14"/>
        <v>8</v>
      </c>
    </row>
    <row r="108" spans="1:8" ht="18.75" customHeight="1">
      <c r="A108" s="138"/>
      <c r="B108" s="37" t="s">
        <v>71</v>
      </c>
      <c r="C108" s="42" t="s">
        <v>25</v>
      </c>
      <c r="D108" s="75">
        <v>1</v>
      </c>
      <c r="E108" s="90">
        <v>11</v>
      </c>
      <c r="F108" s="91"/>
      <c r="G108" s="82">
        <f t="shared" si="13"/>
        <v>11</v>
      </c>
      <c r="H108" s="77">
        <f t="shared" si="14"/>
        <v>11</v>
      </c>
    </row>
    <row r="109" spans="1:8" ht="18.75" customHeight="1">
      <c r="A109" s="138"/>
      <c r="B109" s="37" t="s">
        <v>71</v>
      </c>
      <c r="C109" s="42" t="s">
        <v>52</v>
      </c>
      <c r="D109" s="75">
        <v>1</v>
      </c>
      <c r="E109" s="90">
        <v>9</v>
      </c>
      <c r="F109" s="91"/>
      <c r="G109" s="82">
        <f t="shared" si="13"/>
        <v>9</v>
      </c>
      <c r="H109" s="77">
        <f t="shared" si="14"/>
        <v>9</v>
      </c>
    </row>
    <row r="110" spans="1:8" ht="18.75" customHeight="1">
      <c r="A110" s="138"/>
      <c r="B110" s="37" t="s">
        <v>71</v>
      </c>
      <c r="C110" s="42" t="s">
        <v>72</v>
      </c>
      <c r="D110" s="75">
        <v>1</v>
      </c>
      <c r="E110" s="90">
        <v>12</v>
      </c>
      <c r="F110" s="91"/>
      <c r="G110" s="82">
        <f t="shared" si="13"/>
        <v>12</v>
      </c>
      <c r="H110" s="77">
        <f t="shared" si="14"/>
        <v>12</v>
      </c>
    </row>
    <row r="111" spans="1:8" ht="18.75" customHeight="1">
      <c r="A111" s="118" t="str">
        <f>B107&amp; "소계"</f>
        <v>춘광학원소계</v>
      </c>
      <c r="B111" s="119"/>
      <c r="C111" s="119"/>
      <c r="D111" s="73">
        <f>SUM(D107:D110)</f>
        <v>4</v>
      </c>
      <c r="E111" s="92">
        <f t="shared" ref="E111:F111" si="22">SUM(E107:E110)</f>
        <v>40</v>
      </c>
      <c r="F111" s="93">
        <f t="shared" si="22"/>
        <v>0</v>
      </c>
      <c r="G111" s="82">
        <f t="shared" si="13"/>
        <v>40</v>
      </c>
      <c r="H111" s="77">
        <f t="shared" si="14"/>
        <v>10</v>
      </c>
    </row>
    <row r="112" spans="1:8" ht="18.75" customHeight="1">
      <c r="A112" s="138">
        <v>20</v>
      </c>
      <c r="B112" s="37" t="s">
        <v>73</v>
      </c>
      <c r="C112" s="42" t="s">
        <v>48</v>
      </c>
      <c r="D112" s="75">
        <v>1</v>
      </c>
      <c r="E112" s="90">
        <v>8</v>
      </c>
      <c r="F112" s="97">
        <v>0</v>
      </c>
      <c r="G112" s="82">
        <f t="shared" si="13"/>
        <v>8</v>
      </c>
      <c r="H112" s="77">
        <f t="shared" si="14"/>
        <v>8</v>
      </c>
    </row>
    <row r="113" spans="1:8" ht="18.75" customHeight="1">
      <c r="A113" s="138"/>
      <c r="B113" s="37" t="s">
        <v>73</v>
      </c>
      <c r="C113" s="42" t="s">
        <v>23</v>
      </c>
      <c r="D113" s="75">
        <v>1</v>
      </c>
      <c r="E113" s="90">
        <v>11</v>
      </c>
      <c r="F113" s="97">
        <v>7</v>
      </c>
      <c r="G113" s="82">
        <f t="shared" si="13"/>
        <v>18</v>
      </c>
      <c r="H113" s="77">
        <f t="shared" si="14"/>
        <v>11</v>
      </c>
    </row>
    <row r="114" spans="1:8" ht="18.75" customHeight="1">
      <c r="A114" s="138"/>
      <c r="B114" s="37" t="s">
        <v>73</v>
      </c>
      <c r="C114" s="42" t="s">
        <v>24</v>
      </c>
      <c r="D114" s="75">
        <v>1</v>
      </c>
      <c r="E114" s="90">
        <v>4</v>
      </c>
      <c r="F114" s="97">
        <v>3</v>
      </c>
      <c r="G114" s="82">
        <f t="shared" si="13"/>
        <v>7</v>
      </c>
      <c r="H114" s="77">
        <f t="shared" si="14"/>
        <v>4</v>
      </c>
    </row>
    <row r="115" spans="1:8" ht="18.75" customHeight="1">
      <c r="A115" s="138"/>
      <c r="B115" s="37" t="s">
        <v>73</v>
      </c>
      <c r="C115" s="42" t="s">
        <v>50</v>
      </c>
      <c r="D115" s="75">
        <v>1</v>
      </c>
      <c r="E115" s="90">
        <v>6</v>
      </c>
      <c r="F115" s="91"/>
      <c r="G115" s="82">
        <f t="shared" si="13"/>
        <v>6</v>
      </c>
      <c r="H115" s="77">
        <f t="shared" si="14"/>
        <v>6</v>
      </c>
    </row>
    <row r="116" spans="1:8" ht="18.75" customHeight="1">
      <c r="A116" s="138"/>
      <c r="B116" s="37" t="s">
        <v>73</v>
      </c>
      <c r="C116" s="42" t="s">
        <v>11</v>
      </c>
      <c r="D116" s="75">
        <v>1</v>
      </c>
      <c r="E116" s="90">
        <v>6</v>
      </c>
      <c r="F116" s="97">
        <v>2</v>
      </c>
      <c r="G116" s="82">
        <f t="shared" si="13"/>
        <v>8</v>
      </c>
      <c r="H116" s="77">
        <f t="shared" si="14"/>
        <v>6</v>
      </c>
    </row>
    <row r="117" spans="1:8" ht="18.75" customHeight="1">
      <c r="A117" s="138"/>
      <c r="B117" s="37" t="s">
        <v>73</v>
      </c>
      <c r="C117" s="42" t="s">
        <v>51</v>
      </c>
      <c r="D117" s="75">
        <v>1</v>
      </c>
      <c r="E117" s="90">
        <v>12</v>
      </c>
      <c r="F117" s="91"/>
      <c r="G117" s="82">
        <f t="shared" si="13"/>
        <v>12</v>
      </c>
      <c r="H117" s="77">
        <f t="shared" si="14"/>
        <v>12</v>
      </c>
    </row>
    <row r="118" spans="1:8" ht="18.75" customHeight="1">
      <c r="A118" s="138"/>
      <c r="B118" s="37" t="s">
        <v>73</v>
      </c>
      <c r="C118" s="42" t="s">
        <v>52</v>
      </c>
      <c r="D118" s="75">
        <v>1</v>
      </c>
      <c r="E118" s="90">
        <v>9</v>
      </c>
      <c r="F118" s="91"/>
      <c r="G118" s="82">
        <f t="shared" si="13"/>
        <v>9</v>
      </c>
      <c r="H118" s="77">
        <f t="shared" si="14"/>
        <v>9</v>
      </c>
    </row>
    <row r="119" spans="1:8" ht="18.75" customHeight="1">
      <c r="A119" s="138"/>
      <c r="B119" s="37" t="s">
        <v>73</v>
      </c>
      <c r="C119" s="42" t="s">
        <v>45</v>
      </c>
      <c r="D119" s="75">
        <v>1</v>
      </c>
      <c r="E119" s="90">
        <v>13</v>
      </c>
      <c r="F119" s="91"/>
      <c r="G119" s="82">
        <f t="shared" si="13"/>
        <v>13</v>
      </c>
      <c r="H119" s="77">
        <f t="shared" si="14"/>
        <v>13</v>
      </c>
    </row>
    <row r="120" spans="1:8" ht="18.75" customHeight="1">
      <c r="A120" s="138"/>
      <c r="B120" s="37" t="s">
        <v>73</v>
      </c>
      <c r="C120" s="42" t="s">
        <v>74</v>
      </c>
      <c r="D120" s="75">
        <v>2</v>
      </c>
      <c r="E120" s="90">
        <v>15</v>
      </c>
      <c r="F120" s="91"/>
      <c r="G120" s="82">
        <f t="shared" si="13"/>
        <v>15</v>
      </c>
      <c r="H120" s="77">
        <f t="shared" si="14"/>
        <v>7.5</v>
      </c>
    </row>
    <row r="121" spans="1:8" ht="18.75" customHeight="1">
      <c r="A121" s="118" t="str">
        <f>B112&amp; " 소계"</f>
        <v>춘태학원 소계</v>
      </c>
      <c r="B121" s="119"/>
      <c r="C121" s="119"/>
      <c r="D121" s="73">
        <f>SUM(D112:D120)</f>
        <v>10</v>
      </c>
      <c r="E121" s="92">
        <f t="shared" ref="E121:F121" si="23">SUM(E112:E120)</f>
        <v>84</v>
      </c>
      <c r="F121" s="93">
        <f t="shared" si="23"/>
        <v>12</v>
      </c>
      <c r="G121" s="82">
        <f t="shared" si="13"/>
        <v>96</v>
      </c>
      <c r="H121" s="77">
        <f t="shared" si="14"/>
        <v>8.4</v>
      </c>
    </row>
    <row r="122" spans="1:8" ht="18.75" customHeight="1">
      <c r="A122" s="138">
        <v>21</v>
      </c>
      <c r="B122" s="37" t="s">
        <v>75</v>
      </c>
      <c r="C122" s="34" t="s">
        <v>48</v>
      </c>
      <c r="D122" s="75">
        <v>1</v>
      </c>
      <c r="E122" s="90">
        <v>8</v>
      </c>
      <c r="F122" s="91"/>
      <c r="G122" s="82">
        <f t="shared" si="13"/>
        <v>8</v>
      </c>
      <c r="H122" s="77">
        <f t="shared" si="14"/>
        <v>8</v>
      </c>
    </row>
    <row r="123" spans="1:8" ht="18.75" customHeight="1">
      <c r="A123" s="138"/>
      <c r="B123" s="37" t="s">
        <v>75</v>
      </c>
      <c r="C123" s="42" t="s">
        <v>13</v>
      </c>
      <c r="D123" s="75">
        <v>1</v>
      </c>
      <c r="E123" s="90">
        <v>15</v>
      </c>
      <c r="F123" s="91"/>
      <c r="G123" s="82">
        <f t="shared" si="13"/>
        <v>15</v>
      </c>
      <c r="H123" s="77">
        <f t="shared" si="14"/>
        <v>15</v>
      </c>
    </row>
    <row r="124" spans="1:8" ht="18.75" customHeight="1">
      <c r="A124" s="138"/>
      <c r="B124" s="37" t="s">
        <v>75</v>
      </c>
      <c r="C124" s="42" t="s">
        <v>53</v>
      </c>
      <c r="D124" s="75">
        <v>1</v>
      </c>
      <c r="E124" s="90">
        <v>5</v>
      </c>
      <c r="F124" s="91"/>
      <c r="G124" s="82">
        <f t="shared" si="13"/>
        <v>5</v>
      </c>
      <c r="H124" s="77">
        <f t="shared" si="14"/>
        <v>5</v>
      </c>
    </row>
    <row r="125" spans="1:8" ht="18.75" customHeight="1">
      <c r="A125" s="118" t="str">
        <f>B122&amp; "소계"</f>
        <v>풍산학원소계</v>
      </c>
      <c r="B125" s="119"/>
      <c r="C125" s="119"/>
      <c r="D125" s="73">
        <f>SUM(D122:D124)</f>
        <v>3</v>
      </c>
      <c r="E125" s="92">
        <f t="shared" ref="E125:F125" si="24">SUM(E122:E124)</f>
        <v>28</v>
      </c>
      <c r="F125" s="93">
        <f t="shared" si="24"/>
        <v>0</v>
      </c>
      <c r="G125" s="82">
        <f t="shared" si="13"/>
        <v>28</v>
      </c>
      <c r="H125" s="77">
        <f t="shared" si="14"/>
        <v>9.3000000000000007</v>
      </c>
    </row>
    <row r="126" spans="1:8" ht="18.75" customHeight="1">
      <c r="A126" s="138">
        <v>22</v>
      </c>
      <c r="B126" s="37" t="s">
        <v>76</v>
      </c>
      <c r="C126" s="34" t="s">
        <v>50</v>
      </c>
      <c r="D126" s="75">
        <v>2</v>
      </c>
      <c r="E126" s="90">
        <v>17</v>
      </c>
      <c r="F126" s="91"/>
      <c r="G126" s="82">
        <f t="shared" si="13"/>
        <v>17</v>
      </c>
      <c r="H126" s="77">
        <f t="shared" si="14"/>
        <v>8.5</v>
      </c>
    </row>
    <row r="127" spans="1:8" ht="18.75" customHeight="1">
      <c r="A127" s="138"/>
      <c r="B127" s="37" t="s">
        <v>76</v>
      </c>
      <c r="C127" s="42" t="s">
        <v>15</v>
      </c>
      <c r="D127" s="75">
        <v>1</v>
      </c>
      <c r="E127" s="90">
        <v>5</v>
      </c>
      <c r="F127" s="97">
        <v>41</v>
      </c>
      <c r="G127" s="82">
        <f t="shared" si="13"/>
        <v>46</v>
      </c>
      <c r="H127" s="77">
        <f t="shared" si="14"/>
        <v>5</v>
      </c>
    </row>
    <row r="128" spans="1:8" ht="18.75" customHeight="1">
      <c r="A128" s="118" t="str">
        <f>B126&amp; "소계"</f>
        <v>홍복학원소계</v>
      </c>
      <c r="B128" s="119"/>
      <c r="C128" s="119"/>
      <c r="D128" s="73">
        <f>SUM(D126:D127)</f>
        <v>3</v>
      </c>
      <c r="E128" s="92">
        <f t="shared" ref="E128:F128" si="25">SUM(E126:E127)</f>
        <v>22</v>
      </c>
      <c r="F128" s="93">
        <f t="shared" si="25"/>
        <v>41</v>
      </c>
      <c r="G128" s="82">
        <f t="shared" si="13"/>
        <v>63</v>
      </c>
      <c r="H128" s="77">
        <f t="shared" si="14"/>
        <v>7.3</v>
      </c>
    </row>
    <row r="129" spans="1:8" ht="17.25" customHeight="1" thickBot="1">
      <c r="A129" s="142" t="s">
        <v>77</v>
      </c>
      <c r="B129" s="143"/>
      <c r="C129" s="143"/>
      <c r="D129" s="84">
        <f>SUM(D128,D125,D121,D111,D106,D97,D89,D86,D84,D80,D74,D66,D62,D54,D45,D43,D40,D28,D20,D18,D15,D11)</f>
        <v>121</v>
      </c>
      <c r="E129" s="100">
        <f t="shared" ref="E129:G129" si="26">SUM(E128,E125,E121,E111,E106,E97,E89,E86,E84,E80,E74,E66,E62,E54,E45,E43,E40,E28,E20,E18,E15,E11)</f>
        <v>943</v>
      </c>
      <c r="F129" s="101">
        <f t="shared" si="26"/>
        <v>153</v>
      </c>
      <c r="G129" s="83">
        <f t="shared" si="26"/>
        <v>1096</v>
      </c>
      <c r="H129" s="78">
        <f>ROUND(E129/D129,1)</f>
        <v>7.8</v>
      </c>
    </row>
  </sheetData>
  <mergeCells count="52">
    <mergeCell ref="A129:C129"/>
    <mergeCell ref="A97:C97"/>
    <mergeCell ref="A98:A105"/>
    <mergeCell ref="A106:C106"/>
    <mergeCell ref="A107:A110"/>
    <mergeCell ref="A111:C111"/>
    <mergeCell ref="A112:A120"/>
    <mergeCell ref="A121:C121"/>
    <mergeCell ref="A122:A124"/>
    <mergeCell ref="A125:C125"/>
    <mergeCell ref="A126:A127"/>
    <mergeCell ref="A128:C128"/>
    <mergeCell ref="A90:A96"/>
    <mergeCell ref="A63:A65"/>
    <mergeCell ref="A66:C66"/>
    <mergeCell ref="A67:A73"/>
    <mergeCell ref="A74:C74"/>
    <mergeCell ref="A75:A79"/>
    <mergeCell ref="A80:C80"/>
    <mergeCell ref="A81:A83"/>
    <mergeCell ref="A84:C84"/>
    <mergeCell ref="A86:C86"/>
    <mergeCell ref="A87:A88"/>
    <mergeCell ref="A89:C89"/>
    <mergeCell ref="A62:C62"/>
    <mergeCell ref="A20:C20"/>
    <mergeCell ref="A21:A27"/>
    <mergeCell ref="A28:C28"/>
    <mergeCell ref="A29:A39"/>
    <mergeCell ref="A40:C40"/>
    <mergeCell ref="A41:A42"/>
    <mergeCell ref="A43:C43"/>
    <mergeCell ref="A45:C45"/>
    <mergeCell ref="A46:A53"/>
    <mergeCell ref="A54:C54"/>
    <mergeCell ref="A55:A61"/>
    <mergeCell ref="A18:C18"/>
    <mergeCell ref="A1:H1"/>
    <mergeCell ref="A2:H2"/>
    <mergeCell ref="A3:H3"/>
    <mergeCell ref="A4:H4"/>
    <mergeCell ref="A6:A7"/>
    <mergeCell ref="B6:B7"/>
    <mergeCell ref="C6:C7"/>
    <mergeCell ref="D6:D7"/>
    <mergeCell ref="E6:G6"/>
    <mergeCell ref="H6:H7"/>
    <mergeCell ref="A8:A10"/>
    <mergeCell ref="A11:C11"/>
    <mergeCell ref="A12:A14"/>
    <mergeCell ref="A15:C15"/>
    <mergeCell ref="A16:A17"/>
  </mergeCells>
  <phoneticPr fontId="2" type="noConversion"/>
  <pageMargins left="0.51181102362204722" right="0.51181102362204722" top="0.94488188976377963" bottom="0.74803149606299213" header="0.31496062992125984" footer="0.31496062992125984"/>
  <pageSetup paperSize="9" scale="9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공립(최종)</vt:lpstr>
      <vt:lpstr>사립(최종)</vt:lpstr>
      <vt:lpstr>'공립(최종)'!Print_Titles</vt:lpstr>
      <vt:lpstr>'사립(최종)'!Print_Titles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2023-10-24T01:20:19Z</cp:lastPrinted>
  <dcterms:created xsi:type="dcterms:W3CDTF">2021-10-25T23:57:54Z</dcterms:created>
  <dcterms:modified xsi:type="dcterms:W3CDTF">2023-10-24T06:11:03Z</dcterms:modified>
</cp:coreProperties>
</file>