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★중등임용★\2024학년도 중등임용(이준규)\03.원서접수\일일접수현황\"/>
    </mc:Choice>
  </mc:AlternateContent>
  <bookViews>
    <workbookView xWindow="0" yWindow="0" windowWidth="28800" windowHeight="11670"/>
  </bookViews>
  <sheets>
    <sheet name="2024학년도 중등임용(최종)_공립" sheetId="11" r:id="rId1"/>
    <sheet name="2024학년도 중등임용(4일차)_공립" sheetId="9" r:id="rId2"/>
    <sheet name="2024학년도 중등임용(4일차)_사립" sheetId="10" r:id="rId3"/>
    <sheet name="2024학년도 중등임용(3일차)_공립" sheetId="3" r:id="rId4"/>
    <sheet name="2024학년도 중등임용(3일차)_사립" sheetId="4" r:id="rId5"/>
    <sheet name="2024학년도 중등임용(2일차)_공립" sheetId="5" r:id="rId6"/>
    <sheet name="2024학년도 중등임용(2일차)_사립" sheetId="6" r:id="rId7"/>
    <sheet name="2024학년도 중등임용(1일차)_공립" sheetId="7" r:id="rId8"/>
    <sheet name="2024학년도 중등임용(1일차)_사립" sheetId="8" r:id="rId9"/>
  </sheets>
  <definedNames>
    <definedName name="_xlnm._FilterDatabase" localSheetId="0" hidden="1">'2024학년도 중등임용(최종)_공립'!$A$7:$I$7</definedName>
    <definedName name="_xlnm.Print_Area" localSheetId="3">'2024학년도 중등임용(3일차)_공립'!$A$2:$G$40</definedName>
    <definedName name="_xlnm.Print_Area" localSheetId="4">'2024학년도 중등임용(3일차)_사립'!$A$2:$G$38</definedName>
    <definedName name="_xlnm.Print_Area" localSheetId="1">'2024학년도 중등임용(4일차)_공립'!$A$2:$G$40</definedName>
    <definedName name="_xlnm.Print_Area" localSheetId="2">'2024학년도 중등임용(4일차)_사립'!$A$2:$G$38</definedName>
    <definedName name="_xlnm.Print_Area" localSheetId="0">'2024학년도 중등임용(최종)_공립'!$A$2:$G$40</definedName>
  </definedNames>
  <calcPr calcId="162913"/>
</workbook>
</file>

<file path=xl/calcChain.xml><?xml version="1.0" encoding="utf-8"?>
<calcChain xmlns="http://schemas.openxmlformats.org/spreadsheetml/2006/main">
  <c r="G40" i="11" l="1"/>
  <c r="G38" i="11" l="1"/>
  <c r="G37" i="11"/>
  <c r="G29" i="11"/>
  <c r="G20" i="11"/>
  <c r="G19" i="11"/>
  <c r="G17" i="11"/>
  <c r="G39" i="11"/>
  <c r="G33" i="11"/>
  <c r="G40" i="9"/>
  <c r="G39" i="9"/>
  <c r="G33" i="9"/>
  <c r="G40" i="3"/>
  <c r="G39" i="3"/>
  <c r="G33" i="3"/>
  <c r="G40" i="5"/>
  <c r="G39" i="5"/>
  <c r="G39" i="7"/>
  <c r="G33" i="5"/>
  <c r="G33" i="7"/>
  <c r="G40" i="7"/>
  <c r="G37" i="7"/>
  <c r="G20" i="7"/>
  <c r="G17" i="7"/>
  <c r="G38" i="9" l="1"/>
  <c r="G37" i="9"/>
  <c r="G20" i="9"/>
  <c r="G17" i="9"/>
  <c r="G38" i="3"/>
  <c r="G37" i="3"/>
  <c r="M38" i="11" l="1"/>
  <c r="L38" i="11"/>
  <c r="K38" i="11"/>
  <c r="N37" i="11"/>
  <c r="N36" i="11"/>
  <c r="N35" i="11"/>
  <c r="N34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N17" i="11"/>
  <c r="N16" i="11"/>
  <c r="N38" i="11" s="1"/>
  <c r="N15" i="11"/>
  <c r="N14" i="11"/>
  <c r="N13" i="11"/>
  <c r="N12" i="11"/>
  <c r="N11" i="11"/>
  <c r="N10" i="11"/>
  <c r="N9" i="11"/>
  <c r="N8" i="11"/>
  <c r="E39" i="11" l="1"/>
  <c r="D39" i="11" l="1"/>
  <c r="C39" i="11"/>
  <c r="B39" i="11"/>
  <c r="F38" i="11"/>
  <c r="F37" i="11"/>
  <c r="F36" i="11"/>
  <c r="F35" i="11"/>
  <c r="F34" i="11"/>
  <c r="E33" i="11"/>
  <c r="D33" i="11"/>
  <c r="B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39" i="11" l="1"/>
  <c r="B40" i="11"/>
  <c r="F33" i="11"/>
  <c r="E40" i="11"/>
  <c r="D40" i="11"/>
  <c r="E38" i="10"/>
  <c r="D38" i="10"/>
  <c r="C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E39" i="9"/>
  <c r="D39" i="9"/>
  <c r="F39" i="9" s="1"/>
  <c r="C39" i="9"/>
  <c r="B39" i="9"/>
  <c r="F38" i="9"/>
  <c r="F37" i="9"/>
  <c r="F36" i="9"/>
  <c r="F35" i="9"/>
  <c r="F34" i="9"/>
  <c r="E33" i="9"/>
  <c r="E40" i="9" s="1"/>
  <c r="D33" i="9"/>
  <c r="B33" i="9"/>
  <c r="B40" i="9" s="1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40" i="11" l="1"/>
  <c r="F38" i="10"/>
  <c r="D40" i="9"/>
  <c r="F40" i="9" s="1"/>
  <c r="F33" i="9"/>
  <c r="E38" i="8"/>
  <c r="D38" i="8"/>
  <c r="C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38" i="8" s="1"/>
  <c r="F14" i="8"/>
  <c r="F13" i="8"/>
  <c r="F12" i="8"/>
  <c r="F11" i="8"/>
  <c r="F10" i="8"/>
  <c r="F9" i="8"/>
  <c r="F8" i="8"/>
  <c r="E40" i="7"/>
  <c r="D40" i="7"/>
  <c r="E39" i="7"/>
  <c r="D39" i="7"/>
  <c r="F39" i="7" s="1"/>
  <c r="C39" i="7"/>
  <c r="B39" i="7"/>
  <c r="F38" i="7"/>
  <c r="F37" i="7"/>
  <c r="F36" i="7"/>
  <c r="F35" i="7"/>
  <c r="F34" i="7"/>
  <c r="E33" i="7"/>
  <c r="D33" i="7"/>
  <c r="F33" i="7" s="1"/>
  <c r="B33" i="7"/>
  <c r="B40" i="7" s="1"/>
  <c r="F32" i="7"/>
  <c r="F31" i="7"/>
  <c r="F30" i="7"/>
  <c r="F29" i="7"/>
  <c r="F28" i="7"/>
  <c r="F27" i="7"/>
  <c r="F26" i="7"/>
  <c r="F25" i="7"/>
  <c r="F24" i="7"/>
  <c r="F22" i="7"/>
  <c r="F21" i="7"/>
  <c r="F20" i="7"/>
  <c r="F19" i="7"/>
  <c r="F18" i="7"/>
  <c r="F17" i="7"/>
  <c r="F16" i="7"/>
  <c r="F15" i="7"/>
  <c r="F13" i="7"/>
  <c r="F12" i="7"/>
  <c r="F11" i="7"/>
  <c r="F10" i="7"/>
  <c r="F9" i="7"/>
  <c r="F8" i="7"/>
  <c r="E38" i="6"/>
  <c r="D38" i="6"/>
  <c r="C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38" i="6" s="1"/>
  <c r="E40" i="5"/>
  <c r="D40" i="5"/>
  <c r="E39" i="5"/>
  <c r="D39" i="5"/>
  <c r="C39" i="5"/>
  <c r="B39" i="5"/>
  <c r="F39" i="5" s="1"/>
  <c r="G38" i="5"/>
  <c r="F38" i="5"/>
  <c r="G37" i="5"/>
  <c r="F37" i="5"/>
  <c r="F36" i="5"/>
  <c r="F35" i="5"/>
  <c r="F34" i="5"/>
  <c r="E33" i="5"/>
  <c r="D33" i="5"/>
  <c r="F33" i="5" s="1"/>
  <c r="B33" i="5"/>
  <c r="F32" i="5"/>
  <c r="F31" i="5"/>
  <c r="F30" i="5"/>
  <c r="F29" i="5"/>
  <c r="F28" i="5"/>
  <c r="F27" i="5"/>
  <c r="F26" i="5"/>
  <c r="F25" i="5"/>
  <c r="F24" i="5"/>
  <c r="F23" i="5"/>
  <c r="F22" i="5"/>
  <c r="F21" i="5"/>
  <c r="G20" i="5"/>
  <c r="F20" i="5"/>
  <c r="F19" i="5"/>
  <c r="F18" i="5"/>
  <c r="G17" i="5"/>
  <c r="F17" i="5"/>
  <c r="F16" i="5"/>
  <c r="F15" i="5"/>
  <c r="F14" i="5"/>
  <c r="F13" i="5"/>
  <c r="F12" i="5"/>
  <c r="F11" i="5"/>
  <c r="F10" i="5"/>
  <c r="F9" i="5"/>
  <c r="F8" i="5"/>
  <c r="F40" i="7" l="1"/>
  <c r="B40" i="5"/>
  <c r="F40" i="5" s="1"/>
  <c r="F32" i="4" l="1"/>
  <c r="F31" i="4"/>
  <c r="F33" i="4"/>
  <c r="F27" i="4"/>
  <c r="F22" i="4"/>
  <c r="F23" i="4"/>
  <c r="F29" i="4"/>
  <c r="F28" i="4"/>
  <c r="F26" i="4"/>
  <c r="F34" i="4"/>
  <c r="F30" i="4"/>
  <c r="F25" i="4"/>
  <c r="F24" i="4"/>
  <c r="F21" i="4"/>
  <c r="F35" i="4"/>
  <c r="F36" i="4"/>
  <c r="F37" i="4"/>
  <c r="F14" i="4"/>
  <c r="F15" i="4"/>
  <c r="F18" i="4"/>
  <c r="F9" i="4"/>
  <c r="G17" i="3" l="1"/>
  <c r="G20" i="3"/>
  <c r="F29" i="3"/>
  <c r="F28" i="3"/>
  <c r="F30" i="3"/>
  <c r="F23" i="3"/>
  <c r="E38" i="4"/>
  <c r="D38" i="4"/>
  <c r="C38" i="4"/>
  <c r="F12" i="4"/>
  <c r="F11" i="4"/>
  <c r="F20" i="4"/>
  <c r="F19" i="4"/>
  <c r="F17" i="4"/>
  <c r="F16" i="4"/>
  <c r="F13" i="4"/>
  <c r="F10" i="4"/>
  <c r="F8" i="4"/>
  <c r="E39" i="3"/>
  <c r="D39" i="3"/>
  <c r="C39" i="3"/>
  <c r="B39" i="3"/>
  <c r="F38" i="3"/>
  <c r="F37" i="3"/>
  <c r="F36" i="3"/>
  <c r="F35" i="3"/>
  <c r="F34" i="3"/>
  <c r="E33" i="3"/>
  <c r="D33" i="3"/>
  <c r="B33" i="3"/>
  <c r="B40" i="3" s="1"/>
  <c r="F32" i="3"/>
  <c r="F31" i="3"/>
  <c r="F27" i="3"/>
  <c r="F26" i="3"/>
  <c r="F25" i="3"/>
  <c r="F24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39" i="3" l="1"/>
  <c r="F33" i="3"/>
  <c r="F38" i="4"/>
  <c r="E40" i="3"/>
  <c r="D40" i="3"/>
  <c r="F40" i="3" s="1"/>
</calcChain>
</file>

<file path=xl/sharedStrings.xml><?xml version="1.0" encoding="utf-8"?>
<sst xmlns="http://schemas.openxmlformats.org/spreadsheetml/2006/main" count="718" uniqueCount="87">
  <si>
    <t>영어</t>
    <phoneticPr fontId="1" type="noConversion"/>
  </si>
  <si>
    <t>선발과목</t>
    <phoneticPr fontId="6" type="noConversion"/>
  </si>
  <si>
    <t>지원자 누계</t>
    <phoneticPr fontId="6" type="noConversion"/>
  </si>
  <si>
    <t>경쟁률</t>
    <phoneticPr fontId="6" type="noConversion"/>
  </si>
  <si>
    <t>일반</t>
  </si>
  <si>
    <t>일반</t>
    <phoneticPr fontId="6" type="noConversion"/>
  </si>
  <si>
    <t>합 계</t>
    <phoneticPr fontId="1" type="noConversion"/>
  </si>
  <si>
    <t>법인명</t>
    <phoneticPr fontId="6" type="noConversion"/>
  </si>
  <si>
    <t>장애</t>
    <phoneticPr fontId="1" type="noConversion"/>
  </si>
  <si>
    <t>장애</t>
    <phoneticPr fontId="6" type="noConversion"/>
  </si>
  <si>
    <t>[공립]</t>
    <phoneticPr fontId="1" type="noConversion"/>
  </si>
  <si>
    <t>[사립]</t>
    <phoneticPr fontId="1" type="noConversion"/>
  </si>
  <si>
    <t>국어</t>
  </si>
  <si>
    <t>영어</t>
  </si>
  <si>
    <t>수학</t>
  </si>
  <si>
    <t>물리</t>
  </si>
  <si>
    <t>화학</t>
  </si>
  <si>
    <t>생물</t>
  </si>
  <si>
    <t>일반사회</t>
  </si>
  <si>
    <t>역사</t>
  </si>
  <si>
    <t>지리</t>
  </si>
  <si>
    <t>체육</t>
  </si>
  <si>
    <t>음악</t>
  </si>
  <si>
    <t>미술</t>
  </si>
  <si>
    <t>기술</t>
  </si>
  <si>
    <t>보건</t>
  </si>
  <si>
    <t>사서</t>
  </si>
  <si>
    <t>전문상담</t>
  </si>
  <si>
    <t>영양</t>
  </si>
  <si>
    <t>(중등교과)소계</t>
    <phoneticPr fontId="1" type="noConversion"/>
  </si>
  <si>
    <t>지구과학</t>
    <phoneticPr fontId="1" type="noConversion"/>
  </si>
  <si>
    <t>한문</t>
    <phoneticPr fontId="1" type="noConversion"/>
  </si>
  <si>
    <t>가정</t>
    <phoneticPr fontId="1" type="noConversion"/>
  </si>
  <si>
    <t>도덕·윤리</t>
    <phoneticPr fontId="1" type="noConversion"/>
  </si>
  <si>
    <t>정보·컴퓨터</t>
    <phoneticPr fontId="1" type="noConversion"/>
  </si>
  <si>
    <t>(특수, 비교수교과)소계</t>
    <phoneticPr fontId="1" type="noConversion"/>
  </si>
  <si>
    <t>특수(중등)</t>
    <phoneticPr fontId="1" type="noConversion"/>
  </si>
  <si>
    <t>강릉명륜학원</t>
    <phoneticPr fontId="1" type="noConversion"/>
  </si>
  <si>
    <t>수학</t>
    <phoneticPr fontId="1" type="noConversion"/>
  </si>
  <si>
    <t>대성학원</t>
    <phoneticPr fontId="1" type="noConversion"/>
  </si>
  <si>
    <t>음악</t>
    <phoneticPr fontId="1" type="noConversion"/>
  </si>
  <si>
    <t>문성학원</t>
    <phoneticPr fontId="1" type="noConversion"/>
  </si>
  <si>
    <t>화학</t>
    <phoneticPr fontId="1" type="noConversion"/>
  </si>
  <si>
    <t>석정학원</t>
    <phoneticPr fontId="1" type="noConversion"/>
  </si>
  <si>
    <t>체육</t>
    <phoneticPr fontId="1" type="noConversion"/>
  </si>
  <si>
    <t>강원학원</t>
    <phoneticPr fontId="1" type="noConversion"/>
  </si>
  <si>
    <t>물리</t>
    <phoneticPr fontId="1" type="noConversion"/>
  </si>
  <si>
    <t>공사립 동시지원</t>
    <phoneticPr fontId="1" type="noConversion"/>
  </si>
  <si>
    <t>사립 단독지원</t>
    <phoneticPr fontId="1" type="noConversion"/>
  </si>
  <si>
    <t>비고</t>
    <phoneticPr fontId="1" type="noConversion"/>
  </si>
  <si>
    <t>합계</t>
    <phoneticPr fontId="6" type="noConversion"/>
  </si>
  <si>
    <t>선발예정 인원</t>
    <phoneticPr fontId="6" type="noConversion"/>
  </si>
  <si>
    <t>-</t>
    <phoneticPr fontId="1" type="noConversion"/>
  </si>
  <si>
    <t>동시지원 미시행</t>
    <phoneticPr fontId="1" type="noConversion"/>
  </si>
  <si>
    <t>2024학년도 강원특별자치도 중등학교교사, 보건·사서·전문상담· 영양·특수(중등)교사</t>
    <phoneticPr fontId="1" type="noConversion"/>
  </si>
  <si>
    <t>일본어</t>
    <phoneticPr fontId="1" type="noConversion"/>
  </si>
  <si>
    <t>식물자원·조경</t>
    <phoneticPr fontId="1" type="noConversion"/>
  </si>
  <si>
    <t>전기</t>
    <phoneticPr fontId="1" type="noConversion"/>
  </si>
  <si>
    <t>전자</t>
    <phoneticPr fontId="1" type="noConversion"/>
  </si>
  <si>
    <t>기계</t>
    <phoneticPr fontId="1" type="noConversion"/>
  </si>
  <si>
    <t>건설</t>
    <phoneticPr fontId="1" type="noConversion"/>
  </si>
  <si>
    <t>상업</t>
    <phoneticPr fontId="1" type="noConversion"/>
  </si>
  <si>
    <t>13(총정원)</t>
    <phoneticPr fontId="1" type="noConversion"/>
  </si>
  <si>
    <t>전문상담</t>
    <phoneticPr fontId="1" type="noConversion"/>
  </si>
  <si>
    <t>광희학원</t>
    <phoneticPr fontId="1" type="noConversion"/>
  </si>
  <si>
    <t>국어</t>
    <phoneticPr fontId="1" type="noConversion"/>
  </si>
  <si>
    <t>생물</t>
    <phoneticPr fontId="1" type="noConversion"/>
  </si>
  <si>
    <t>귀보학원</t>
    <phoneticPr fontId="1" type="noConversion"/>
  </si>
  <si>
    <t>대동여학원</t>
    <phoneticPr fontId="1" type="noConversion"/>
  </si>
  <si>
    <t>일반사회</t>
    <phoneticPr fontId="1" type="noConversion"/>
  </si>
  <si>
    <t>학교법인 육민관</t>
    <phoneticPr fontId="1" type="noConversion"/>
  </si>
  <si>
    <t>이화학원</t>
    <phoneticPr fontId="1" type="noConversion"/>
  </si>
  <si>
    <t>2023. 10. 18.(수) 18:00 기준</t>
    <phoneticPr fontId="1" type="noConversion"/>
  </si>
  <si>
    <t>임용후보자 선정경쟁시험 접수 현황(3일차)_공립</t>
    <phoneticPr fontId="1" type="noConversion"/>
  </si>
  <si>
    <t>임용후보자 선정경쟁시험 접수 현황(3일차)_사립</t>
    <phoneticPr fontId="1" type="noConversion"/>
  </si>
  <si>
    <t>임용후보자 선정경쟁시험 접수 현황(2일차)_공립</t>
    <phoneticPr fontId="1" type="noConversion"/>
  </si>
  <si>
    <t>2023. 10. 17.(화) 18:00 기준</t>
    <phoneticPr fontId="1" type="noConversion"/>
  </si>
  <si>
    <t>임용후보자 선정경쟁시험 접수 현황(2일차)_사립</t>
    <phoneticPr fontId="1" type="noConversion"/>
  </si>
  <si>
    <t>임용후보자 선정경쟁시험 접수 현황(1일차)_공립</t>
    <phoneticPr fontId="1" type="noConversion"/>
  </si>
  <si>
    <t>2023. 10. 16.(월) 18:00 기준</t>
    <phoneticPr fontId="1" type="noConversion"/>
  </si>
  <si>
    <t>임용후보자 선정경쟁시험 접수 현황(1일차)_사립</t>
    <phoneticPr fontId="1" type="noConversion"/>
  </si>
  <si>
    <t>임용후보자 선정경쟁시험 접수 현황(4일차)_공립</t>
    <phoneticPr fontId="1" type="noConversion"/>
  </si>
  <si>
    <t>2023. 10. 19.(목) 18:00 기준</t>
    <phoneticPr fontId="1" type="noConversion"/>
  </si>
  <si>
    <t>임용후보자 선정경쟁시험 접수 현황(4일차)_사립</t>
    <phoneticPr fontId="1" type="noConversion"/>
  </si>
  <si>
    <t>임용후보자 선정경쟁시험 접수 현황(최종)_공립</t>
    <phoneticPr fontId="1" type="noConversion"/>
  </si>
  <si>
    <t>임용후보자 선정경쟁시험 접수 현황(최종)_사립</t>
    <phoneticPr fontId="1" type="noConversion"/>
  </si>
  <si>
    <t>2023. 10. 25.(수)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</si>
</sst>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0.0&quot; : 1&quot;"/>
    <numFmt numFmtId="178" formatCode="0_);[Red]\(0\)"/>
    <numFmt numFmtId="179" formatCode="0.00&quot; : 1&quot;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3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7"/>
      <name val="맑은 고딕"/>
      <family val="3"/>
      <charset val="129"/>
      <scheme val="minor"/>
    </font>
    <font>
      <sz val="11"/>
      <color theme="9"/>
      <name val="맑은 고딕"/>
      <family val="3"/>
      <charset val="129"/>
      <scheme val="minor"/>
    </font>
    <font>
      <sz val="11"/>
      <color theme="8"/>
      <name val="맑은 고딕"/>
      <family val="3"/>
      <charset val="129"/>
      <scheme val="minor"/>
    </font>
    <font>
      <sz val="11"/>
      <color theme="5"/>
      <name val="맑은 고딕"/>
      <family val="3"/>
      <charset val="129"/>
      <scheme val="minor"/>
    </font>
    <font>
      <sz val="11"/>
      <color theme="6"/>
      <name val="맑은 고딕"/>
      <family val="3"/>
      <charset val="129"/>
      <scheme val="minor"/>
    </font>
    <font>
      <sz val="11"/>
      <color theme="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8FDD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1" tint="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 diagonalUp="1"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thin">
        <color theme="1" tint="0.499984740745262"/>
      </diagonal>
    </border>
    <border>
      <left style="medium">
        <color theme="0" tint="-0.34998626667073579"/>
      </left>
      <right/>
      <top style="thin">
        <color theme="1" tint="0.499984740745262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1" tint="0.499984740745262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 diagonalUp="1">
      <left style="thin">
        <color theme="1" tint="0.499984740745262"/>
      </left>
      <right style="medium">
        <color theme="0" tint="-0.34998626667073579"/>
      </right>
      <top style="thin">
        <color theme="1" tint="0.499984740745262"/>
      </top>
      <bottom style="thin">
        <color theme="1" tint="0.499984740745262"/>
      </bottom>
      <diagonal style="thin">
        <color theme="1" tint="0.499984740745262"/>
      </diagonal>
    </border>
    <border>
      <left style="thin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0" tint="-0.34998626667073579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1" tint="0.499984740745262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1" tint="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9" fillId="0" borderId="0"/>
    <xf numFmtId="41" fontId="1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0" fillId="3" borderId="11" xfId="1" applyFont="1" applyFill="1" applyBorder="1" applyAlignment="1">
      <alignment horizontal="center" vertical="center" shrinkToFit="1"/>
    </xf>
    <xf numFmtId="0" fontId="10" fillId="3" borderId="11" xfId="1" applyNumberFormat="1" applyFont="1" applyFill="1" applyBorder="1" applyAlignment="1">
      <alignment horizontal="center" vertical="center" wrapText="1" shrinkToFit="1"/>
    </xf>
    <xf numFmtId="0" fontId="10" fillId="3" borderId="11" xfId="1" applyFont="1" applyFill="1" applyBorder="1" applyAlignment="1">
      <alignment horizontal="center" vertical="center" wrapText="1" shrinkToFit="1"/>
    </xf>
    <xf numFmtId="0" fontId="5" fillId="0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0" fillId="3" borderId="11" xfId="1" applyNumberFormat="1" applyFont="1" applyFill="1" applyBorder="1" applyAlignment="1">
      <alignment horizontal="center" vertical="center" shrinkToFit="1"/>
    </xf>
    <xf numFmtId="178" fontId="14" fillId="0" borderId="12" xfId="3" applyNumberFormat="1" applyFont="1" applyBorder="1" applyAlignment="1">
      <alignment horizontal="center" vertical="center" shrinkToFit="1"/>
    </xf>
    <xf numFmtId="178" fontId="14" fillId="4" borderId="12" xfId="3" applyNumberFormat="1" applyFont="1" applyFill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3" borderId="11" xfId="1" applyNumberFormat="1" applyFont="1" applyFill="1" applyBorder="1" applyAlignment="1">
      <alignment horizontal="center" vertical="center" shrinkToFit="1"/>
    </xf>
    <xf numFmtId="0" fontId="8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15" fillId="5" borderId="13" xfId="0" applyFont="1" applyFill="1" applyBorder="1" applyAlignment="1">
      <alignment horizontal="center" vertical="center" shrinkToFit="1"/>
    </xf>
    <xf numFmtId="178" fontId="15" fillId="5" borderId="14" xfId="0" applyNumberFormat="1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0" fillId="3" borderId="20" xfId="1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176" fontId="8" fillId="6" borderId="12" xfId="2" applyNumberFormat="1" applyFont="1" applyFill="1" applyBorder="1" applyAlignment="1" applyProtection="1">
      <alignment horizontal="center" vertical="center" wrapText="1"/>
      <protection locked="0"/>
    </xf>
    <xf numFmtId="176" fontId="8" fillId="6" borderId="21" xfId="2" applyNumberFormat="1" applyFont="1" applyFill="1" applyBorder="1" applyAlignment="1" applyProtection="1">
      <alignment horizontal="center" vertical="center" wrapText="1"/>
      <protection locked="0"/>
    </xf>
    <xf numFmtId="0" fontId="8" fillId="6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1" xfId="0" applyFont="1" applyFill="1" applyBorder="1" applyAlignment="1">
      <alignment horizontal="center" vertical="center"/>
    </xf>
    <xf numFmtId="0" fontId="10" fillId="3" borderId="25" xfId="1" applyFont="1" applyFill="1" applyBorder="1" applyAlignment="1">
      <alignment horizontal="center" vertical="center" wrapText="1" shrinkToFit="1"/>
    </xf>
    <xf numFmtId="0" fontId="13" fillId="0" borderId="26" xfId="0" applyFont="1" applyBorder="1" applyAlignment="1">
      <alignment horizontal="center" vertical="center" shrinkToFit="1"/>
    </xf>
    <xf numFmtId="177" fontId="2" fillId="2" borderId="27" xfId="0" applyNumberFormat="1" applyFont="1" applyFill="1" applyBorder="1" applyAlignment="1">
      <alignment horizontal="center" vertical="center" shrinkToFit="1"/>
    </xf>
    <xf numFmtId="0" fontId="13" fillId="4" borderId="26" xfId="0" applyFont="1" applyFill="1" applyBorder="1" applyAlignment="1">
      <alignment horizontal="center" vertical="center" shrinkToFit="1"/>
    </xf>
    <xf numFmtId="177" fontId="2" fillId="2" borderId="28" xfId="0" applyNumberFormat="1" applyFont="1" applyFill="1" applyBorder="1" applyAlignment="1">
      <alignment horizontal="center" vertical="center" shrinkToFit="1"/>
    </xf>
    <xf numFmtId="177" fontId="15" fillId="5" borderId="29" xfId="0" applyNumberFormat="1" applyFont="1" applyFill="1" applyBorder="1" applyAlignment="1">
      <alignment horizontal="center" vertical="center" shrinkToFit="1"/>
    </xf>
    <xf numFmtId="179" fontId="2" fillId="4" borderId="35" xfId="0" applyNumberFormat="1" applyFont="1" applyFill="1" applyBorder="1" applyAlignment="1">
      <alignment horizontal="center" vertical="center" shrinkToFit="1"/>
    </xf>
    <xf numFmtId="179" fontId="15" fillId="5" borderId="36" xfId="0" applyNumberFormat="1" applyFont="1" applyFill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8" fillId="6" borderId="12" xfId="0" applyNumberFormat="1" applyFont="1" applyFill="1" applyBorder="1" applyAlignment="1">
      <alignment horizontal="center" vertical="center" shrinkToFit="1"/>
    </xf>
    <xf numFmtId="177" fontId="8" fillId="2" borderId="27" xfId="0" applyNumberFormat="1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14" fillId="0" borderId="32" xfId="0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177" fontId="24" fillId="2" borderId="27" xfId="0" applyNumberFormat="1" applyFont="1" applyFill="1" applyBorder="1" applyAlignment="1">
      <alignment horizontal="center" vertical="center" shrinkToFit="1"/>
    </xf>
    <xf numFmtId="0" fontId="14" fillId="0" borderId="32" xfId="0" applyFont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 shrinkToFit="1"/>
    </xf>
    <xf numFmtId="0" fontId="2" fillId="6" borderId="12" xfId="0" applyNumberFormat="1" applyFont="1" applyFill="1" applyBorder="1" applyAlignment="1">
      <alignment horizontal="center" vertical="center" shrinkToFit="1"/>
    </xf>
    <xf numFmtId="177" fontId="25" fillId="2" borderId="27" xfId="0" applyNumberFormat="1" applyFont="1" applyFill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179" fontId="15" fillId="5" borderId="18" xfId="0" applyNumberFormat="1" applyFont="1" applyFill="1" applyBorder="1" applyAlignment="1">
      <alignment horizontal="center" vertical="center" shrinkToFit="1"/>
    </xf>
    <xf numFmtId="179" fontId="2" fillId="2" borderId="12" xfId="0" applyNumberFormat="1" applyFont="1" applyFill="1" applyBorder="1" applyAlignment="1">
      <alignment horizontal="center" vertical="center" shrinkToFit="1"/>
    </xf>
    <xf numFmtId="179" fontId="2" fillId="4" borderId="12" xfId="0" applyNumberFormat="1" applyFont="1" applyFill="1" applyBorder="1" applyAlignment="1">
      <alignment horizontal="center" vertical="center" shrinkToFit="1"/>
    </xf>
    <xf numFmtId="179" fontId="2" fillId="2" borderId="27" xfId="0" applyNumberFormat="1" applyFont="1" applyFill="1" applyBorder="1" applyAlignment="1">
      <alignment horizontal="center" vertical="center" shrinkToFit="1"/>
    </xf>
    <xf numFmtId="179" fontId="2" fillId="2" borderId="28" xfId="0" applyNumberFormat="1" applyFont="1" applyFill="1" applyBorder="1" applyAlignment="1">
      <alignment horizontal="center" vertical="center" shrinkToFit="1"/>
    </xf>
    <xf numFmtId="0" fontId="14" fillId="0" borderId="32" xfId="0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 shrinkToFit="1"/>
    </xf>
    <xf numFmtId="0" fontId="11" fillId="3" borderId="24" xfId="0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 wrapText="1"/>
    </xf>
    <xf numFmtId="0" fontId="10" fillId="3" borderId="19" xfId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 wrapText="1" shrinkToFit="1"/>
    </xf>
    <xf numFmtId="0" fontId="10" fillId="3" borderId="9" xfId="1" applyFont="1" applyFill="1" applyBorder="1" applyAlignment="1">
      <alignment horizontal="center" vertical="center" wrapText="1" shrinkToFit="1"/>
    </xf>
    <xf numFmtId="0" fontId="10" fillId="3" borderId="30" xfId="1" applyFont="1" applyFill="1" applyBorder="1" applyAlignment="1">
      <alignment horizontal="center" vertical="center" wrapText="1" shrinkToFit="1"/>
    </xf>
    <xf numFmtId="0" fontId="10" fillId="3" borderId="31" xfId="1" applyFont="1" applyFill="1" applyBorder="1" applyAlignment="1">
      <alignment horizontal="center" vertical="center" wrapText="1" shrinkToFit="1"/>
    </xf>
    <xf numFmtId="0" fontId="14" fillId="0" borderId="32" xfId="0" applyFont="1" applyBorder="1" applyAlignment="1">
      <alignment horizontal="center" vertical="center" shrinkToFit="1"/>
    </xf>
    <xf numFmtId="0" fontId="14" fillId="0" borderId="34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5" borderId="22" xfId="0" applyFont="1" applyFill="1" applyBorder="1" applyAlignment="1">
      <alignment horizontal="center" vertical="center" shrinkToFit="1"/>
    </xf>
    <xf numFmtId="0" fontId="15" fillId="5" borderId="23" xfId="0" applyFont="1" applyFill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34" xfId="0" applyFont="1" applyBorder="1" applyAlignment="1">
      <alignment horizontal="center" vertical="center" shrinkToFit="1"/>
    </xf>
    <xf numFmtId="0" fontId="13" fillId="0" borderId="33" xfId="0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2"/>
    <cellStyle name="표준_서울" xfId="1"/>
  </cellStyles>
  <dxfs count="0"/>
  <tableStyles count="0" defaultTableStyle="TableStyleMedium2" defaultPivotStyle="PivotStyleLight16"/>
  <colors>
    <mruColors>
      <color rgb="FFF8FDD9"/>
      <color rgb="FF0036A2"/>
      <color rgb="FFFFF8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46"/>
  <sheetViews>
    <sheetView tabSelected="1" zoomScaleNormal="100" zoomScaleSheetLayoutView="100" workbookViewId="0">
      <pane ySplit="7" topLeftCell="A8" activePane="bottomLeft" state="frozen"/>
      <selection activeCell="E39" sqref="E39"/>
      <selection pane="bottomLeft" activeCell="A3" sqref="A3:G3"/>
    </sheetView>
  </sheetViews>
  <sheetFormatPr defaultRowHeight="16.5" x14ac:dyDescent="0.3"/>
  <cols>
    <col min="1" max="1" width="15.625" customWidth="1"/>
    <col min="2" max="2" width="15.625" style="9" customWidth="1"/>
    <col min="3" max="3" width="15.625" style="7" customWidth="1"/>
    <col min="4" max="4" width="15.625" style="15" customWidth="1"/>
    <col min="5" max="7" width="15.625" style="7" customWidth="1"/>
    <col min="9" max="9" width="15.625" style="23" customWidth="1"/>
    <col min="10" max="15" width="15.625" customWidth="1"/>
  </cols>
  <sheetData>
    <row r="1" spans="1:15" ht="26.25" customHeight="1" x14ac:dyDescent="0.3"/>
    <row r="2" spans="1:15" ht="20.25" customHeight="1" x14ac:dyDescent="0.3">
      <c r="A2" s="60" t="s">
        <v>54</v>
      </c>
      <c r="B2" s="61"/>
      <c r="C2" s="61"/>
      <c r="D2" s="61"/>
      <c r="E2" s="61"/>
      <c r="F2" s="61"/>
      <c r="G2" s="62"/>
      <c r="I2" s="60" t="s">
        <v>54</v>
      </c>
      <c r="J2" s="61"/>
      <c r="K2" s="61"/>
      <c r="L2" s="61"/>
      <c r="M2" s="61"/>
      <c r="N2" s="61"/>
      <c r="O2" s="62"/>
    </row>
    <row r="3" spans="1:15" ht="27.75" customHeight="1" thickBot="1" x14ac:dyDescent="0.35">
      <c r="A3" s="63" t="s">
        <v>84</v>
      </c>
      <c r="B3" s="64"/>
      <c r="C3" s="64"/>
      <c r="D3" s="64"/>
      <c r="E3" s="64"/>
      <c r="F3" s="64"/>
      <c r="G3" s="65"/>
      <c r="I3" s="63" t="s">
        <v>85</v>
      </c>
      <c r="J3" s="64"/>
      <c r="K3" s="64"/>
      <c r="L3" s="64"/>
      <c r="M3" s="64"/>
      <c r="N3" s="64"/>
      <c r="O3" s="65"/>
    </row>
    <row r="4" spans="1:15" ht="12.75" customHeight="1" thickTop="1" x14ac:dyDescent="0.3">
      <c r="A4" s="2"/>
      <c r="B4" s="8"/>
      <c r="C4" s="2"/>
      <c r="D4" s="14"/>
      <c r="E4" s="2"/>
      <c r="F4" s="2"/>
      <c r="G4" s="2"/>
    </row>
    <row r="5" spans="1:15" ht="15.75" customHeight="1" thickBot="1" x14ac:dyDescent="0.35">
      <c r="A5" s="1" t="s">
        <v>10</v>
      </c>
      <c r="G5" s="22" t="s">
        <v>86</v>
      </c>
      <c r="I5" s="1" t="s">
        <v>11</v>
      </c>
      <c r="J5" s="1"/>
      <c r="K5" s="9"/>
      <c r="L5" s="15"/>
      <c r="M5" s="7"/>
      <c r="N5" s="7"/>
      <c r="O5" s="22" t="s">
        <v>86</v>
      </c>
    </row>
    <row r="6" spans="1:15" ht="22.5" customHeight="1" x14ac:dyDescent="0.3">
      <c r="A6" s="66" t="s">
        <v>1</v>
      </c>
      <c r="B6" s="68" t="s">
        <v>51</v>
      </c>
      <c r="C6" s="68"/>
      <c r="D6" s="69" t="s">
        <v>2</v>
      </c>
      <c r="E6" s="69"/>
      <c r="F6" s="69" t="s">
        <v>3</v>
      </c>
      <c r="G6" s="70"/>
      <c r="I6" s="66" t="s">
        <v>7</v>
      </c>
      <c r="J6" s="66" t="s">
        <v>1</v>
      </c>
      <c r="K6" s="71" t="s">
        <v>51</v>
      </c>
      <c r="L6" s="73" t="s">
        <v>2</v>
      </c>
      <c r="M6" s="74"/>
      <c r="N6" s="74"/>
      <c r="O6" s="75" t="s">
        <v>49</v>
      </c>
    </row>
    <row r="7" spans="1:15" ht="22.5" customHeight="1" x14ac:dyDescent="0.3">
      <c r="A7" s="67"/>
      <c r="B7" s="10" t="s">
        <v>4</v>
      </c>
      <c r="C7" s="5" t="s">
        <v>8</v>
      </c>
      <c r="D7" s="16" t="s">
        <v>4</v>
      </c>
      <c r="E7" s="3" t="s">
        <v>8</v>
      </c>
      <c r="F7" s="4" t="s">
        <v>5</v>
      </c>
      <c r="G7" s="29" t="s">
        <v>9</v>
      </c>
      <c r="I7" s="67"/>
      <c r="J7" s="67"/>
      <c r="K7" s="72"/>
      <c r="L7" s="16" t="s">
        <v>47</v>
      </c>
      <c r="M7" s="3" t="s">
        <v>48</v>
      </c>
      <c r="N7" s="21" t="s">
        <v>50</v>
      </c>
      <c r="O7" s="76"/>
    </row>
    <row r="8" spans="1:15" ht="22.5" customHeight="1" x14ac:dyDescent="0.3">
      <c r="A8" s="30" t="s">
        <v>12</v>
      </c>
      <c r="B8" s="11">
        <v>16</v>
      </c>
      <c r="C8" s="6">
        <v>2</v>
      </c>
      <c r="D8" s="25">
        <v>213</v>
      </c>
      <c r="E8" s="25" t="s">
        <v>52</v>
      </c>
      <c r="F8" s="55">
        <f t="shared" ref="F8:G32" si="0">D8/B8</f>
        <v>13.3125</v>
      </c>
      <c r="G8" s="57"/>
      <c r="I8" s="77" t="s">
        <v>37</v>
      </c>
      <c r="J8" s="37" t="s">
        <v>33</v>
      </c>
      <c r="K8" s="11">
        <v>1</v>
      </c>
      <c r="L8" s="25">
        <v>16</v>
      </c>
      <c r="M8" s="25" t="s">
        <v>52</v>
      </c>
      <c r="N8" s="38">
        <f>SUM(L8:M8)</f>
        <v>16</v>
      </c>
      <c r="O8" s="39"/>
    </row>
    <row r="9" spans="1:15" ht="22.5" customHeight="1" x14ac:dyDescent="0.3">
      <c r="A9" s="30" t="s">
        <v>14</v>
      </c>
      <c r="B9" s="11">
        <v>14</v>
      </c>
      <c r="C9" s="6">
        <v>2</v>
      </c>
      <c r="D9" s="25">
        <v>162</v>
      </c>
      <c r="E9" s="25" t="s">
        <v>52</v>
      </c>
      <c r="F9" s="55">
        <f t="shared" si="0"/>
        <v>11.571428571428571</v>
      </c>
      <c r="G9" s="57"/>
      <c r="I9" s="78"/>
      <c r="J9" s="37" t="s">
        <v>0</v>
      </c>
      <c r="K9" s="11">
        <v>1</v>
      </c>
      <c r="L9" s="25">
        <v>22</v>
      </c>
      <c r="M9" s="25" t="s">
        <v>52</v>
      </c>
      <c r="N9" s="38">
        <f t="shared" ref="N9:N37" si="1">SUM(L9:M9)</f>
        <v>22</v>
      </c>
      <c r="O9" s="39"/>
    </row>
    <row r="10" spans="1:15" ht="22.5" customHeight="1" x14ac:dyDescent="0.3">
      <c r="A10" s="30" t="s">
        <v>15</v>
      </c>
      <c r="B10" s="11">
        <v>2</v>
      </c>
      <c r="C10" s="6">
        <v>1</v>
      </c>
      <c r="D10" s="25">
        <v>16</v>
      </c>
      <c r="E10" s="25" t="s">
        <v>52</v>
      </c>
      <c r="F10" s="55">
        <f t="shared" si="0"/>
        <v>8</v>
      </c>
      <c r="G10" s="57"/>
      <c r="I10" s="79"/>
      <c r="J10" s="37" t="s">
        <v>44</v>
      </c>
      <c r="K10" s="11">
        <v>1</v>
      </c>
      <c r="L10" s="25">
        <v>52</v>
      </c>
      <c r="M10" s="25">
        <v>1</v>
      </c>
      <c r="N10" s="38">
        <f t="shared" si="1"/>
        <v>53</v>
      </c>
      <c r="O10" s="39"/>
    </row>
    <row r="11" spans="1:15" ht="22.5" customHeight="1" x14ac:dyDescent="0.3">
      <c r="A11" s="30" t="s">
        <v>16</v>
      </c>
      <c r="B11" s="11">
        <v>4</v>
      </c>
      <c r="C11" s="6">
        <v>1</v>
      </c>
      <c r="D11" s="25">
        <v>33</v>
      </c>
      <c r="E11" s="25" t="s">
        <v>52</v>
      </c>
      <c r="F11" s="55">
        <f t="shared" si="0"/>
        <v>8.25</v>
      </c>
      <c r="G11" s="57"/>
      <c r="I11" s="77" t="s">
        <v>45</v>
      </c>
      <c r="J11" s="37" t="s">
        <v>46</v>
      </c>
      <c r="K11" s="11">
        <v>1</v>
      </c>
      <c r="L11" s="27"/>
      <c r="M11" s="25">
        <v>3</v>
      </c>
      <c r="N11" s="38">
        <f>SUM(L11:M11)</f>
        <v>3</v>
      </c>
      <c r="O11" s="48" t="s">
        <v>53</v>
      </c>
    </row>
    <row r="12" spans="1:15" ht="22.5" customHeight="1" x14ac:dyDescent="0.3">
      <c r="A12" s="30" t="s">
        <v>17</v>
      </c>
      <c r="B12" s="11">
        <v>1</v>
      </c>
      <c r="C12" s="6">
        <v>1</v>
      </c>
      <c r="D12" s="25">
        <v>18</v>
      </c>
      <c r="E12" s="25" t="s">
        <v>52</v>
      </c>
      <c r="F12" s="55">
        <f t="shared" si="0"/>
        <v>18</v>
      </c>
      <c r="G12" s="57"/>
      <c r="I12" s="79"/>
      <c r="J12" s="37" t="s">
        <v>63</v>
      </c>
      <c r="K12" s="11">
        <v>1</v>
      </c>
      <c r="L12" s="27"/>
      <c r="M12" s="25">
        <v>6</v>
      </c>
      <c r="N12" s="38">
        <f>SUM(L12:M12)</f>
        <v>6</v>
      </c>
      <c r="O12" s="48" t="s">
        <v>53</v>
      </c>
    </row>
    <row r="13" spans="1:15" ht="22.5" customHeight="1" x14ac:dyDescent="0.3">
      <c r="A13" s="30" t="s">
        <v>30</v>
      </c>
      <c r="B13" s="11">
        <v>1</v>
      </c>
      <c r="C13" s="6">
        <v>1</v>
      </c>
      <c r="D13" s="25">
        <v>14</v>
      </c>
      <c r="E13" s="25" t="s">
        <v>52</v>
      </c>
      <c r="F13" s="55">
        <f t="shared" si="0"/>
        <v>14</v>
      </c>
      <c r="G13" s="57"/>
      <c r="I13" s="77" t="s">
        <v>64</v>
      </c>
      <c r="J13" s="37" t="s">
        <v>65</v>
      </c>
      <c r="K13" s="11">
        <v>1</v>
      </c>
      <c r="L13" s="25">
        <v>16</v>
      </c>
      <c r="M13" s="25" t="s">
        <v>52</v>
      </c>
      <c r="N13" s="38">
        <f t="shared" si="1"/>
        <v>16</v>
      </c>
      <c r="O13" s="39"/>
    </row>
    <row r="14" spans="1:15" ht="22.5" customHeight="1" x14ac:dyDescent="0.3">
      <c r="A14" s="30" t="s">
        <v>18</v>
      </c>
      <c r="B14" s="11">
        <v>1</v>
      </c>
      <c r="C14" s="6">
        <v>1</v>
      </c>
      <c r="D14" s="25">
        <v>19</v>
      </c>
      <c r="E14" s="25" t="s">
        <v>52</v>
      </c>
      <c r="F14" s="55">
        <f t="shared" si="0"/>
        <v>19</v>
      </c>
      <c r="G14" s="57"/>
      <c r="I14" s="78"/>
      <c r="J14" s="37" t="s">
        <v>38</v>
      </c>
      <c r="K14" s="11">
        <v>1</v>
      </c>
      <c r="L14" s="25">
        <v>18</v>
      </c>
      <c r="M14" s="25">
        <v>1</v>
      </c>
      <c r="N14" s="38">
        <f t="shared" si="1"/>
        <v>19</v>
      </c>
      <c r="O14" s="39"/>
    </row>
    <row r="15" spans="1:15" ht="22.5" customHeight="1" x14ac:dyDescent="0.3">
      <c r="A15" s="30" t="s">
        <v>19</v>
      </c>
      <c r="B15" s="11">
        <v>2</v>
      </c>
      <c r="C15" s="6">
        <v>1</v>
      </c>
      <c r="D15" s="25">
        <v>47</v>
      </c>
      <c r="E15" s="25" t="s">
        <v>52</v>
      </c>
      <c r="F15" s="55">
        <f t="shared" si="0"/>
        <v>23.5</v>
      </c>
      <c r="G15" s="57"/>
      <c r="I15" s="78"/>
      <c r="J15" s="37" t="s">
        <v>42</v>
      </c>
      <c r="K15" s="11">
        <v>1</v>
      </c>
      <c r="L15" s="25">
        <v>17</v>
      </c>
      <c r="M15" s="25">
        <v>1</v>
      </c>
      <c r="N15" s="38">
        <f t="shared" si="1"/>
        <v>18</v>
      </c>
      <c r="O15" s="39"/>
    </row>
    <row r="16" spans="1:15" ht="22.5" customHeight="1" x14ac:dyDescent="0.3">
      <c r="A16" s="30" t="s">
        <v>20</v>
      </c>
      <c r="B16" s="11">
        <v>4</v>
      </c>
      <c r="C16" s="6">
        <v>1</v>
      </c>
      <c r="D16" s="25">
        <v>57</v>
      </c>
      <c r="E16" s="25" t="s">
        <v>52</v>
      </c>
      <c r="F16" s="55">
        <f t="shared" si="0"/>
        <v>14.25</v>
      </c>
      <c r="G16" s="57"/>
      <c r="I16" s="78"/>
      <c r="J16" s="37" t="s">
        <v>66</v>
      </c>
      <c r="K16" s="11">
        <v>1</v>
      </c>
      <c r="L16" s="25">
        <v>4</v>
      </c>
      <c r="M16" s="25">
        <v>2</v>
      </c>
      <c r="N16" s="38">
        <f t="shared" si="1"/>
        <v>6</v>
      </c>
      <c r="O16" s="39"/>
    </row>
    <row r="17" spans="1:15" ht="22.5" customHeight="1" x14ac:dyDescent="0.3">
      <c r="A17" s="30" t="s">
        <v>33</v>
      </c>
      <c r="B17" s="11">
        <v>9</v>
      </c>
      <c r="C17" s="6">
        <v>1</v>
      </c>
      <c r="D17" s="25">
        <v>52</v>
      </c>
      <c r="E17" s="25">
        <v>2</v>
      </c>
      <c r="F17" s="55">
        <f t="shared" si="0"/>
        <v>5.7777777777777777</v>
      </c>
      <c r="G17" s="57">
        <f t="shared" si="0"/>
        <v>2</v>
      </c>
      <c r="I17" s="79"/>
      <c r="J17" s="37" t="s">
        <v>0</v>
      </c>
      <c r="K17" s="11">
        <v>1</v>
      </c>
      <c r="L17" s="25">
        <v>12</v>
      </c>
      <c r="M17" s="25" t="s">
        <v>52</v>
      </c>
      <c r="N17" s="38">
        <f t="shared" si="1"/>
        <v>12</v>
      </c>
      <c r="O17" s="39"/>
    </row>
    <row r="18" spans="1:15" ht="22.5" customHeight="1" x14ac:dyDescent="0.3">
      <c r="A18" s="30" t="s">
        <v>21</v>
      </c>
      <c r="B18" s="11">
        <v>18</v>
      </c>
      <c r="C18" s="6">
        <v>2</v>
      </c>
      <c r="D18" s="25">
        <v>146</v>
      </c>
      <c r="E18" s="25" t="s">
        <v>52</v>
      </c>
      <c r="F18" s="55">
        <f t="shared" si="0"/>
        <v>8.1111111111111107</v>
      </c>
      <c r="G18" s="57"/>
      <c r="I18" s="59" t="s">
        <v>67</v>
      </c>
      <c r="J18" s="37" t="s">
        <v>44</v>
      </c>
      <c r="K18" s="11">
        <v>1</v>
      </c>
      <c r="L18" s="25">
        <v>22</v>
      </c>
      <c r="M18" s="25">
        <v>9</v>
      </c>
      <c r="N18" s="38">
        <f t="shared" si="1"/>
        <v>31</v>
      </c>
      <c r="O18" s="39"/>
    </row>
    <row r="19" spans="1:15" ht="22.5" customHeight="1" x14ac:dyDescent="0.3">
      <c r="A19" s="30" t="s">
        <v>22</v>
      </c>
      <c r="B19" s="11">
        <v>5</v>
      </c>
      <c r="C19" s="6">
        <v>1</v>
      </c>
      <c r="D19" s="25">
        <v>72</v>
      </c>
      <c r="E19" s="25">
        <v>2</v>
      </c>
      <c r="F19" s="55">
        <f t="shared" si="0"/>
        <v>14.4</v>
      </c>
      <c r="G19" s="57">
        <f t="shared" si="0"/>
        <v>2</v>
      </c>
      <c r="I19" s="77" t="s">
        <v>68</v>
      </c>
      <c r="J19" s="37" t="s">
        <v>65</v>
      </c>
      <c r="K19" s="11">
        <v>1</v>
      </c>
      <c r="L19" s="25">
        <v>27</v>
      </c>
      <c r="M19" s="25">
        <v>3</v>
      </c>
      <c r="N19" s="38">
        <f t="shared" si="1"/>
        <v>30</v>
      </c>
      <c r="O19" s="39"/>
    </row>
    <row r="20" spans="1:15" ht="22.5" customHeight="1" x14ac:dyDescent="0.3">
      <c r="A20" s="30" t="s">
        <v>23</v>
      </c>
      <c r="B20" s="11">
        <v>7</v>
      </c>
      <c r="C20" s="6">
        <v>1</v>
      </c>
      <c r="D20" s="25">
        <v>82</v>
      </c>
      <c r="E20" s="25">
        <v>1</v>
      </c>
      <c r="F20" s="55">
        <f t="shared" si="0"/>
        <v>11.714285714285714</v>
      </c>
      <c r="G20" s="57">
        <f t="shared" si="0"/>
        <v>1</v>
      </c>
      <c r="I20" s="78"/>
      <c r="J20" s="37" t="s">
        <v>44</v>
      </c>
      <c r="K20" s="11">
        <v>1</v>
      </c>
      <c r="L20" s="25">
        <v>37</v>
      </c>
      <c r="M20" s="25" t="s">
        <v>52</v>
      </c>
      <c r="N20" s="38">
        <f t="shared" si="1"/>
        <v>37</v>
      </c>
      <c r="O20" s="39"/>
    </row>
    <row r="21" spans="1:15" ht="22.5" customHeight="1" x14ac:dyDescent="0.3">
      <c r="A21" s="30" t="s">
        <v>31</v>
      </c>
      <c r="B21" s="11">
        <v>5</v>
      </c>
      <c r="C21" s="6">
        <v>1</v>
      </c>
      <c r="D21" s="25">
        <v>49</v>
      </c>
      <c r="E21" s="25" t="s">
        <v>52</v>
      </c>
      <c r="F21" s="55">
        <f t="shared" si="0"/>
        <v>9.8000000000000007</v>
      </c>
      <c r="G21" s="57"/>
      <c r="I21" s="77" t="s">
        <v>39</v>
      </c>
      <c r="J21" s="37" t="s">
        <v>65</v>
      </c>
      <c r="K21" s="11">
        <v>1</v>
      </c>
      <c r="L21" s="25">
        <v>52</v>
      </c>
      <c r="M21" s="25">
        <v>2</v>
      </c>
      <c r="N21" s="38">
        <f t="shared" si="1"/>
        <v>54</v>
      </c>
      <c r="O21" s="39"/>
    </row>
    <row r="22" spans="1:15" ht="22.5" customHeight="1" x14ac:dyDescent="0.3">
      <c r="A22" s="30" t="s">
        <v>13</v>
      </c>
      <c r="B22" s="11">
        <v>14</v>
      </c>
      <c r="C22" s="6">
        <v>2</v>
      </c>
      <c r="D22" s="25">
        <v>140</v>
      </c>
      <c r="E22" s="25" t="s">
        <v>52</v>
      </c>
      <c r="F22" s="55">
        <f t="shared" si="0"/>
        <v>10</v>
      </c>
      <c r="G22" s="57"/>
      <c r="I22" s="78"/>
      <c r="J22" s="37" t="s">
        <v>66</v>
      </c>
      <c r="K22" s="11">
        <v>1</v>
      </c>
      <c r="L22" s="25">
        <v>3</v>
      </c>
      <c r="M22" s="25">
        <v>3</v>
      </c>
      <c r="N22" s="38">
        <f t="shared" si="1"/>
        <v>6</v>
      </c>
      <c r="O22" s="39"/>
    </row>
    <row r="23" spans="1:15" ht="22.5" customHeight="1" x14ac:dyDescent="0.3">
      <c r="A23" s="30" t="s">
        <v>55</v>
      </c>
      <c r="B23" s="11">
        <v>1</v>
      </c>
      <c r="C23" s="6">
        <v>1</v>
      </c>
      <c r="D23" s="25">
        <v>4</v>
      </c>
      <c r="E23" s="25" t="s">
        <v>52</v>
      </c>
      <c r="F23" s="55">
        <f t="shared" si="0"/>
        <v>4</v>
      </c>
      <c r="G23" s="57"/>
      <c r="I23" s="78"/>
      <c r="J23" s="37" t="s">
        <v>33</v>
      </c>
      <c r="K23" s="11">
        <v>1</v>
      </c>
      <c r="L23" s="25">
        <v>22</v>
      </c>
      <c r="M23" s="25" t="s">
        <v>52</v>
      </c>
      <c r="N23" s="38">
        <f t="shared" si="1"/>
        <v>22</v>
      </c>
      <c r="O23" s="39"/>
    </row>
    <row r="24" spans="1:15" ht="22.5" customHeight="1" x14ac:dyDescent="0.3">
      <c r="A24" s="30" t="s">
        <v>24</v>
      </c>
      <c r="B24" s="11">
        <v>6</v>
      </c>
      <c r="C24" s="6">
        <v>1</v>
      </c>
      <c r="D24" s="25">
        <v>15</v>
      </c>
      <c r="E24" s="25" t="s">
        <v>52</v>
      </c>
      <c r="F24" s="55">
        <f t="shared" si="0"/>
        <v>2.5</v>
      </c>
      <c r="G24" s="57"/>
      <c r="I24" s="78"/>
      <c r="J24" s="37" t="s">
        <v>0</v>
      </c>
      <c r="K24" s="11">
        <v>1</v>
      </c>
      <c r="L24" s="25">
        <v>27</v>
      </c>
      <c r="M24" s="25">
        <v>1</v>
      </c>
      <c r="N24" s="38">
        <f t="shared" si="1"/>
        <v>28</v>
      </c>
      <c r="O24" s="39"/>
    </row>
    <row r="25" spans="1:15" ht="22.5" customHeight="1" x14ac:dyDescent="0.3">
      <c r="A25" s="30" t="s">
        <v>32</v>
      </c>
      <c r="B25" s="11">
        <v>11</v>
      </c>
      <c r="C25" s="6">
        <v>1</v>
      </c>
      <c r="D25" s="25">
        <v>63</v>
      </c>
      <c r="E25" s="25" t="s">
        <v>52</v>
      </c>
      <c r="F25" s="55">
        <f t="shared" si="0"/>
        <v>5.7272727272727275</v>
      </c>
      <c r="G25" s="57"/>
      <c r="I25" s="79"/>
      <c r="J25" s="37" t="s">
        <v>40</v>
      </c>
      <c r="K25" s="11">
        <v>1</v>
      </c>
      <c r="L25" s="25">
        <v>47</v>
      </c>
      <c r="M25" s="25">
        <v>4</v>
      </c>
      <c r="N25" s="38">
        <f t="shared" si="1"/>
        <v>51</v>
      </c>
      <c r="O25" s="39"/>
    </row>
    <row r="26" spans="1:15" ht="22.5" customHeight="1" x14ac:dyDescent="0.3">
      <c r="A26" s="30" t="s">
        <v>56</v>
      </c>
      <c r="B26" s="11">
        <v>1</v>
      </c>
      <c r="C26" s="6">
        <v>1</v>
      </c>
      <c r="D26" s="25">
        <v>15</v>
      </c>
      <c r="E26" s="25" t="s">
        <v>52</v>
      </c>
      <c r="F26" s="55">
        <f t="shared" si="0"/>
        <v>15</v>
      </c>
      <c r="G26" s="57"/>
      <c r="I26" s="77" t="s">
        <v>41</v>
      </c>
      <c r="J26" s="37" t="s">
        <v>65</v>
      </c>
      <c r="K26" s="11">
        <v>1</v>
      </c>
      <c r="L26" s="25">
        <v>38</v>
      </c>
      <c r="M26" s="25">
        <v>3</v>
      </c>
      <c r="N26" s="38">
        <f t="shared" si="1"/>
        <v>41</v>
      </c>
      <c r="O26" s="39"/>
    </row>
    <row r="27" spans="1:15" ht="22.5" customHeight="1" x14ac:dyDescent="0.3">
      <c r="A27" s="30" t="s">
        <v>34</v>
      </c>
      <c r="B27" s="11">
        <v>7</v>
      </c>
      <c r="C27" s="6">
        <v>1</v>
      </c>
      <c r="D27" s="25">
        <v>35</v>
      </c>
      <c r="E27" s="25" t="s">
        <v>52</v>
      </c>
      <c r="F27" s="55">
        <f t="shared" si="0"/>
        <v>5</v>
      </c>
      <c r="G27" s="57"/>
      <c r="I27" s="78"/>
      <c r="J27" s="37" t="s">
        <v>38</v>
      </c>
      <c r="K27" s="11">
        <v>1</v>
      </c>
      <c r="L27" s="25">
        <v>30</v>
      </c>
      <c r="M27" s="25" t="s">
        <v>52</v>
      </c>
      <c r="N27" s="38">
        <f t="shared" si="1"/>
        <v>30</v>
      </c>
      <c r="O27" s="39"/>
    </row>
    <row r="28" spans="1:15" ht="22.5" customHeight="1" x14ac:dyDescent="0.3">
      <c r="A28" s="30" t="s">
        <v>57</v>
      </c>
      <c r="B28" s="11">
        <v>3</v>
      </c>
      <c r="C28" s="6">
        <v>1</v>
      </c>
      <c r="D28" s="25">
        <v>12</v>
      </c>
      <c r="E28" s="25" t="s">
        <v>52</v>
      </c>
      <c r="F28" s="55">
        <f t="shared" si="0"/>
        <v>4</v>
      </c>
      <c r="G28" s="57"/>
      <c r="I28" s="78"/>
      <c r="J28" s="37" t="s">
        <v>66</v>
      </c>
      <c r="K28" s="11">
        <v>1</v>
      </c>
      <c r="L28" s="25">
        <v>2</v>
      </c>
      <c r="M28" s="25">
        <v>2</v>
      </c>
      <c r="N28" s="38">
        <f t="shared" si="1"/>
        <v>4</v>
      </c>
      <c r="O28" s="39"/>
    </row>
    <row r="29" spans="1:15" ht="22.5" customHeight="1" x14ac:dyDescent="0.3">
      <c r="A29" s="30" t="s">
        <v>58</v>
      </c>
      <c r="B29" s="11">
        <v>3</v>
      </c>
      <c r="C29" s="6">
        <v>1</v>
      </c>
      <c r="D29" s="25">
        <v>17</v>
      </c>
      <c r="E29" s="25">
        <v>1</v>
      </c>
      <c r="F29" s="55">
        <f t="shared" si="0"/>
        <v>5.666666666666667</v>
      </c>
      <c r="G29" s="57">
        <f t="shared" si="0"/>
        <v>1</v>
      </c>
      <c r="I29" s="79"/>
      <c r="J29" s="37" t="s">
        <v>0</v>
      </c>
      <c r="K29" s="11">
        <v>1</v>
      </c>
      <c r="L29" s="25">
        <v>20</v>
      </c>
      <c r="M29" s="25">
        <v>1</v>
      </c>
      <c r="N29" s="38">
        <f t="shared" si="1"/>
        <v>21</v>
      </c>
      <c r="O29" s="39"/>
    </row>
    <row r="30" spans="1:15" ht="22.5" customHeight="1" x14ac:dyDescent="0.3">
      <c r="A30" s="30" t="s">
        <v>59</v>
      </c>
      <c r="B30" s="11">
        <v>4</v>
      </c>
      <c r="C30" s="6">
        <v>1</v>
      </c>
      <c r="D30" s="25">
        <v>15</v>
      </c>
      <c r="E30" s="25" t="s">
        <v>52</v>
      </c>
      <c r="F30" s="55">
        <f t="shared" si="0"/>
        <v>3.75</v>
      </c>
      <c r="G30" s="57"/>
      <c r="I30" s="77" t="s">
        <v>43</v>
      </c>
      <c r="J30" s="37" t="s">
        <v>65</v>
      </c>
      <c r="K30" s="11">
        <v>1</v>
      </c>
      <c r="L30" s="25">
        <v>6</v>
      </c>
      <c r="M30" s="25">
        <v>8</v>
      </c>
      <c r="N30" s="38">
        <f t="shared" si="1"/>
        <v>14</v>
      </c>
      <c r="O30" s="39"/>
    </row>
    <row r="31" spans="1:15" ht="22.5" customHeight="1" x14ac:dyDescent="0.3">
      <c r="A31" s="30" t="s">
        <v>60</v>
      </c>
      <c r="B31" s="11">
        <v>2</v>
      </c>
      <c r="C31" s="6">
        <v>1</v>
      </c>
      <c r="D31" s="25">
        <v>10</v>
      </c>
      <c r="E31" s="25" t="s">
        <v>52</v>
      </c>
      <c r="F31" s="55">
        <f t="shared" si="0"/>
        <v>5</v>
      </c>
      <c r="G31" s="57"/>
      <c r="I31" s="78"/>
      <c r="J31" s="37" t="s">
        <v>38</v>
      </c>
      <c r="K31" s="11">
        <v>2</v>
      </c>
      <c r="L31" s="25">
        <v>20</v>
      </c>
      <c r="M31" s="25" t="s">
        <v>52</v>
      </c>
      <c r="N31" s="38">
        <f t="shared" si="1"/>
        <v>20</v>
      </c>
      <c r="O31" s="39"/>
    </row>
    <row r="32" spans="1:15" ht="22.5" customHeight="1" x14ac:dyDescent="0.3">
      <c r="A32" s="30" t="s">
        <v>61</v>
      </c>
      <c r="B32" s="11">
        <v>4</v>
      </c>
      <c r="C32" s="6">
        <v>1</v>
      </c>
      <c r="D32" s="25">
        <v>38</v>
      </c>
      <c r="E32" s="25" t="s">
        <v>52</v>
      </c>
      <c r="F32" s="55">
        <f t="shared" si="0"/>
        <v>9.5</v>
      </c>
      <c r="G32" s="57"/>
      <c r="I32" s="78"/>
      <c r="J32" s="37" t="s">
        <v>42</v>
      </c>
      <c r="K32" s="11">
        <v>1</v>
      </c>
      <c r="L32" s="25">
        <v>5</v>
      </c>
      <c r="M32" s="25">
        <v>1</v>
      </c>
      <c r="N32" s="38">
        <f t="shared" si="1"/>
        <v>6</v>
      </c>
      <c r="O32" s="39"/>
    </row>
    <row r="33" spans="1:15" ht="22.5" customHeight="1" x14ac:dyDescent="0.3">
      <c r="A33" s="32" t="s">
        <v>29</v>
      </c>
      <c r="B33" s="12">
        <f>SUM(B8:B32)</f>
        <v>145</v>
      </c>
      <c r="C33" s="13" t="s">
        <v>62</v>
      </c>
      <c r="D33" s="17">
        <f>SUM(D8:D32)</f>
        <v>1344</v>
      </c>
      <c r="E33" s="17">
        <f>SUM(E8:E32)</f>
        <v>6</v>
      </c>
      <c r="F33" s="56">
        <f>D33/B33</f>
        <v>9.2689655172413801</v>
      </c>
      <c r="G33" s="35">
        <f>AVERAGE(G19,G29,G17,G20)</f>
        <v>1.5</v>
      </c>
      <c r="I33" s="78"/>
      <c r="J33" s="37" t="s">
        <v>69</v>
      </c>
      <c r="K33" s="11">
        <v>1</v>
      </c>
      <c r="L33" s="25">
        <v>15</v>
      </c>
      <c r="M33" s="25" t="s">
        <v>52</v>
      </c>
      <c r="N33" s="38">
        <f t="shared" si="1"/>
        <v>15</v>
      </c>
      <c r="O33" s="39"/>
    </row>
    <row r="34" spans="1:15" ht="22.5" customHeight="1" x14ac:dyDescent="0.3">
      <c r="A34" s="30" t="s">
        <v>36</v>
      </c>
      <c r="B34" s="11">
        <v>14</v>
      </c>
      <c r="C34" s="28"/>
      <c r="D34" s="25">
        <v>107</v>
      </c>
      <c r="E34" s="26"/>
      <c r="F34" s="55">
        <f t="shared" ref="F34:G38" si="2">D34/B34</f>
        <v>7.6428571428571432</v>
      </c>
      <c r="G34" s="58"/>
      <c r="I34" s="78"/>
      <c r="J34" s="37" t="s">
        <v>63</v>
      </c>
      <c r="K34" s="11">
        <v>1</v>
      </c>
      <c r="L34" s="25">
        <v>30</v>
      </c>
      <c r="M34" s="25">
        <v>3</v>
      </c>
      <c r="N34" s="38">
        <f t="shared" si="1"/>
        <v>33</v>
      </c>
      <c r="O34" s="39"/>
    </row>
    <row r="35" spans="1:15" ht="22.5" customHeight="1" x14ac:dyDescent="0.3">
      <c r="A35" s="30" t="s">
        <v>25</v>
      </c>
      <c r="B35" s="11">
        <v>21</v>
      </c>
      <c r="C35" s="6">
        <v>2</v>
      </c>
      <c r="D35" s="25">
        <v>135</v>
      </c>
      <c r="E35" s="25" t="s">
        <v>52</v>
      </c>
      <c r="F35" s="55">
        <f t="shared" si="2"/>
        <v>6.4285714285714288</v>
      </c>
      <c r="G35" s="57"/>
      <c r="I35" s="77" t="s">
        <v>70</v>
      </c>
      <c r="J35" s="37" t="s">
        <v>38</v>
      </c>
      <c r="K35" s="11">
        <v>1</v>
      </c>
      <c r="L35" s="25">
        <v>42</v>
      </c>
      <c r="M35" s="25" t="s">
        <v>52</v>
      </c>
      <c r="N35" s="38">
        <f t="shared" si="1"/>
        <v>42</v>
      </c>
      <c r="O35" s="39"/>
    </row>
    <row r="36" spans="1:15" ht="22.5" customHeight="1" x14ac:dyDescent="0.3">
      <c r="A36" s="30" t="s">
        <v>26</v>
      </c>
      <c r="B36" s="11">
        <v>5</v>
      </c>
      <c r="C36" s="6">
        <v>1</v>
      </c>
      <c r="D36" s="25">
        <v>36</v>
      </c>
      <c r="E36" s="25" t="s">
        <v>52</v>
      </c>
      <c r="F36" s="55">
        <f t="shared" si="2"/>
        <v>7.2</v>
      </c>
      <c r="G36" s="57"/>
      <c r="I36" s="79"/>
      <c r="J36" s="37" t="s">
        <v>30</v>
      </c>
      <c r="K36" s="11">
        <v>1</v>
      </c>
      <c r="L36" s="25">
        <v>10</v>
      </c>
      <c r="M36" s="25">
        <v>3</v>
      </c>
      <c r="N36" s="38">
        <f t="shared" si="1"/>
        <v>13</v>
      </c>
      <c r="O36" s="39"/>
    </row>
    <row r="37" spans="1:15" ht="22.5" customHeight="1" x14ac:dyDescent="0.3">
      <c r="A37" s="30" t="s">
        <v>27</v>
      </c>
      <c r="B37" s="11">
        <v>14</v>
      </c>
      <c r="C37" s="6">
        <v>1</v>
      </c>
      <c r="D37" s="25">
        <v>86</v>
      </c>
      <c r="E37" s="25">
        <v>2</v>
      </c>
      <c r="F37" s="55">
        <f t="shared" si="2"/>
        <v>6.1428571428571432</v>
      </c>
      <c r="G37" s="57">
        <f t="shared" si="2"/>
        <v>2</v>
      </c>
      <c r="I37" s="59" t="s">
        <v>71</v>
      </c>
      <c r="J37" s="37" t="s">
        <v>0</v>
      </c>
      <c r="K37" s="11">
        <v>1</v>
      </c>
      <c r="L37" s="25">
        <v>6</v>
      </c>
      <c r="M37" s="25">
        <v>2</v>
      </c>
      <c r="N37" s="38">
        <f t="shared" si="1"/>
        <v>8</v>
      </c>
      <c r="O37" s="39"/>
    </row>
    <row r="38" spans="1:15" ht="22.5" customHeight="1" thickBot="1" x14ac:dyDescent="0.35">
      <c r="A38" s="30" t="s">
        <v>28</v>
      </c>
      <c r="B38" s="11">
        <v>23</v>
      </c>
      <c r="C38" s="6">
        <v>2</v>
      </c>
      <c r="D38" s="25">
        <v>127</v>
      </c>
      <c r="E38" s="25">
        <v>1</v>
      </c>
      <c r="F38" s="55">
        <f t="shared" si="2"/>
        <v>5.5217391304347823</v>
      </c>
      <c r="G38" s="57">
        <f t="shared" si="2"/>
        <v>0.5</v>
      </c>
      <c r="I38" s="80" t="s">
        <v>6</v>
      </c>
      <c r="J38" s="81"/>
      <c r="K38" s="19">
        <f>SUM(K8:K37)</f>
        <v>31</v>
      </c>
      <c r="L38" s="19">
        <f>SUM(L8:L37)</f>
        <v>618</v>
      </c>
      <c r="M38" s="19">
        <f>SUM(M8:M37)</f>
        <v>59</v>
      </c>
      <c r="N38" s="19">
        <f>SUM(N8:N37)</f>
        <v>677</v>
      </c>
      <c r="O38" s="34"/>
    </row>
    <row r="39" spans="1:15" ht="22.5" customHeight="1" x14ac:dyDescent="0.3">
      <c r="A39" s="32" t="s">
        <v>35</v>
      </c>
      <c r="B39" s="12">
        <f>SUM(B34:B38)</f>
        <v>77</v>
      </c>
      <c r="C39" s="12">
        <f>SUM(C34:C38)</f>
        <v>6</v>
      </c>
      <c r="D39" s="17">
        <f>SUM(D34:D38)</f>
        <v>491</v>
      </c>
      <c r="E39" s="17">
        <f>SUM(E34:E38)</f>
        <v>3</v>
      </c>
      <c r="F39" s="56">
        <f>D39/B39</f>
        <v>6.3766233766233764</v>
      </c>
      <c r="G39" s="35">
        <f>AVERAGE(G37,G38)</f>
        <v>1.25</v>
      </c>
    </row>
    <row r="40" spans="1:15" ht="22.5" customHeight="1" thickBot="1" x14ac:dyDescent="0.35">
      <c r="A40" s="18" t="s">
        <v>6</v>
      </c>
      <c r="B40" s="19">
        <f>B33+B39</f>
        <v>222</v>
      </c>
      <c r="C40" s="20">
        <v>19</v>
      </c>
      <c r="D40" s="19">
        <f>D33+D39</f>
        <v>1835</v>
      </c>
      <c r="E40" s="19">
        <f>E33+E39</f>
        <v>9</v>
      </c>
      <c r="F40" s="54">
        <f>D40/B40</f>
        <v>8.2657657657657655</v>
      </c>
      <c r="G40" s="36">
        <f>AVERAGE(G37,G20,G17,G38,G19,G29)</f>
        <v>1.4166666666666667</v>
      </c>
    </row>
    <row r="41" spans="1:15" x14ac:dyDescent="0.3">
      <c r="I41" s="1"/>
    </row>
    <row r="42" spans="1:15" x14ac:dyDescent="0.3">
      <c r="I42" s="1"/>
    </row>
    <row r="43" spans="1:15" x14ac:dyDescent="0.3">
      <c r="I43" s="1"/>
    </row>
    <row r="44" spans="1:15" x14ac:dyDescent="0.3">
      <c r="I44" s="1"/>
    </row>
    <row r="45" spans="1:15" x14ac:dyDescent="0.3">
      <c r="I45" s="1"/>
    </row>
    <row r="46" spans="1:15" x14ac:dyDescent="0.3">
      <c r="I46" s="1"/>
    </row>
  </sheetData>
  <autoFilter ref="A7:I7"/>
  <mergeCells count="22">
    <mergeCell ref="I26:I29"/>
    <mergeCell ref="I30:I34"/>
    <mergeCell ref="I35:I36"/>
    <mergeCell ref="I38:J38"/>
    <mergeCell ref="I8:I10"/>
    <mergeCell ref="I11:I12"/>
    <mergeCell ref="I13:I17"/>
    <mergeCell ref="I19:I20"/>
    <mergeCell ref="I21:I25"/>
    <mergeCell ref="I2:O2"/>
    <mergeCell ref="I3:O3"/>
    <mergeCell ref="I6:I7"/>
    <mergeCell ref="J6:J7"/>
    <mergeCell ref="K6:K7"/>
    <mergeCell ref="L6:N6"/>
    <mergeCell ref="O6:O7"/>
    <mergeCell ref="A2:G2"/>
    <mergeCell ref="A3:G3"/>
    <mergeCell ref="A6:A7"/>
    <mergeCell ref="B6:C6"/>
    <mergeCell ref="D6:E6"/>
    <mergeCell ref="F6:G6"/>
  </mergeCells>
  <phoneticPr fontId="1" type="noConversion"/>
  <pageMargins left="0.23622047244094491" right="0.23622047244094491" top="0.98425196850393704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40"/>
  <sheetViews>
    <sheetView zoomScaleNormal="100" zoomScaleSheetLayoutView="100" workbookViewId="0">
      <pane ySplit="7" topLeftCell="A8" activePane="bottomLeft" state="frozen"/>
      <selection pane="bottomLeft" activeCell="A3" sqref="A3:G3"/>
    </sheetView>
  </sheetViews>
  <sheetFormatPr defaultRowHeight="16.5" x14ac:dyDescent="0.3"/>
  <cols>
    <col min="1" max="1" width="15.625" customWidth="1"/>
    <col min="2" max="2" width="15.625" style="9" customWidth="1"/>
    <col min="3" max="3" width="15.625" style="7" customWidth="1"/>
    <col min="4" max="4" width="15.625" style="15" customWidth="1"/>
    <col min="5" max="7" width="15.625" style="7" customWidth="1"/>
    <col min="15" max="15" width="9" style="24"/>
    <col min="16" max="16" width="9" style="23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7.75" customHeight="1" thickBot="1" x14ac:dyDescent="0.35">
      <c r="A3" s="63" t="s">
        <v>81</v>
      </c>
      <c r="B3" s="64"/>
      <c r="C3" s="64"/>
      <c r="D3" s="64"/>
      <c r="E3" s="64"/>
      <c r="F3" s="64"/>
      <c r="G3" s="65"/>
    </row>
    <row r="4" spans="1:7" ht="12.75" customHeight="1" thickTop="1" x14ac:dyDescent="0.3">
      <c r="A4" s="2"/>
      <c r="B4" s="8"/>
      <c r="C4" s="2"/>
      <c r="D4" s="14"/>
      <c r="E4" s="2"/>
      <c r="F4" s="2"/>
      <c r="G4" s="2"/>
    </row>
    <row r="5" spans="1:7" ht="15.75" customHeight="1" thickBot="1" x14ac:dyDescent="0.35">
      <c r="A5" s="1" t="s">
        <v>10</v>
      </c>
      <c r="G5" s="22" t="s">
        <v>82</v>
      </c>
    </row>
    <row r="6" spans="1:7" ht="22.5" customHeight="1" x14ac:dyDescent="0.3">
      <c r="A6" s="66" t="s">
        <v>1</v>
      </c>
      <c r="B6" s="68" t="s">
        <v>51</v>
      </c>
      <c r="C6" s="68"/>
      <c r="D6" s="69" t="s">
        <v>2</v>
      </c>
      <c r="E6" s="69"/>
      <c r="F6" s="69" t="s">
        <v>3</v>
      </c>
      <c r="G6" s="70"/>
    </row>
    <row r="7" spans="1:7" ht="22.5" customHeight="1" x14ac:dyDescent="0.3">
      <c r="A7" s="67"/>
      <c r="B7" s="10" t="s">
        <v>4</v>
      </c>
      <c r="C7" s="5" t="s">
        <v>8</v>
      </c>
      <c r="D7" s="16" t="s">
        <v>4</v>
      </c>
      <c r="E7" s="3" t="s">
        <v>8</v>
      </c>
      <c r="F7" s="4" t="s">
        <v>5</v>
      </c>
      <c r="G7" s="29" t="s">
        <v>9</v>
      </c>
    </row>
    <row r="8" spans="1:7" ht="22.5" customHeight="1" x14ac:dyDescent="0.3">
      <c r="A8" s="30" t="s">
        <v>12</v>
      </c>
      <c r="B8" s="11">
        <v>16</v>
      </c>
      <c r="C8" s="6">
        <v>2</v>
      </c>
      <c r="D8" s="25">
        <v>169</v>
      </c>
      <c r="E8" s="25" t="s">
        <v>52</v>
      </c>
      <c r="F8" s="55">
        <f t="shared" ref="F8:G32" si="0">D8/B8</f>
        <v>10.5625</v>
      </c>
      <c r="G8" s="31"/>
    </row>
    <row r="9" spans="1:7" ht="22.5" customHeight="1" x14ac:dyDescent="0.3">
      <c r="A9" s="30" t="s">
        <v>14</v>
      </c>
      <c r="B9" s="11">
        <v>14</v>
      </c>
      <c r="C9" s="6">
        <v>2</v>
      </c>
      <c r="D9" s="25">
        <v>121</v>
      </c>
      <c r="E9" s="25" t="s">
        <v>52</v>
      </c>
      <c r="F9" s="55">
        <f t="shared" si="0"/>
        <v>8.6428571428571423</v>
      </c>
      <c r="G9" s="31"/>
    </row>
    <row r="10" spans="1:7" ht="22.5" customHeight="1" x14ac:dyDescent="0.3">
      <c r="A10" s="30" t="s">
        <v>15</v>
      </c>
      <c r="B10" s="11">
        <v>2</v>
      </c>
      <c r="C10" s="6">
        <v>1</v>
      </c>
      <c r="D10" s="25">
        <v>13</v>
      </c>
      <c r="E10" s="25" t="s">
        <v>52</v>
      </c>
      <c r="F10" s="55">
        <f t="shared" si="0"/>
        <v>6.5</v>
      </c>
      <c r="G10" s="31"/>
    </row>
    <row r="11" spans="1:7" ht="22.5" customHeight="1" x14ac:dyDescent="0.3">
      <c r="A11" s="30" t="s">
        <v>16</v>
      </c>
      <c r="B11" s="11">
        <v>4</v>
      </c>
      <c r="C11" s="6">
        <v>1</v>
      </c>
      <c r="D11" s="25">
        <v>29</v>
      </c>
      <c r="E11" s="25" t="s">
        <v>52</v>
      </c>
      <c r="F11" s="55">
        <f t="shared" si="0"/>
        <v>7.25</v>
      </c>
      <c r="G11" s="31"/>
    </row>
    <row r="12" spans="1:7" ht="22.5" customHeight="1" x14ac:dyDescent="0.3">
      <c r="A12" s="30" t="s">
        <v>17</v>
      </c>
      <c r="B12" s="11">
        <v>1</v>
      </c>
      <c r="C12" s="6">
        <v>1</v>
      </c>
      <c r="D12" s="25">
        <v>10</v>
      </c>
      <c r="E12" s="25" t="s">
        <v>52</v>
      </c>
      <c r="F12" s="55">
        <f t="shared" si="0"/>
        <v>10</v>
      </c>
      <c r="G12" s="31"/>
    </row>
    <row r="13" spans="1:7" ht="22.5" customHeight="1" x14ac:dyDescent="0.3">
      <c r="A13" s="30" t="s">
        <v>30</v>
      </c>
      <c r="B13" s="11">
        <v>1</v>
      </c>
      <c r="C13" s="6">
        <v>1</v>
      </c>
      <c r="D13" s="25">
        <v>8</v>
      </c>
      <c r="E13" s="25" t="s">
        <v>52</v>
      </c>
      <c r="F13" s="55">
        <f t="shared" si="0"/>
        <v>8</v>
      </c>
      <c r="G13" s="31"/>
    </row>
    <row r="14" spans="1:7" ht="22.5" customHeight="1" x14ac:dyDescent="0.3">
      <c r="A14" s="30" t="s">
        <v>18</v>
      </c>
      <c r="B14" s="11">
        <v>1</v>
      </c>
      <c r="C14" s="6">
        <v>1</v>
      </c>
      <c r="D14" s="25">
        <v>13</v>
      </c>
      <c r="E14" s="25" t="s">
        <v>52</v>
      </c>
      <c r="F14" s="55">
        <f t="shared" si="0"/>
        <v>13</v>
      </c>
      <c r="G14" s="31"/>
    </row>
    <row r="15" spans="1:7" ht="22.5" customHeight="1" x14ac:dyDescent="0.3">
      <c r="A15" s="30" t="s">
        <v>19</v>
      </c>
      <c r="B15" s="11">
        <v>2</v>
      </c>
      <c r="C15" s="6">
        <v>1</v>
      </c>
      <c r="D15" s="25">
        <v>29</v>
      </c>
      <c r="E15" s="25" t="s">
        <v>52</v>
      </c>
      <c r="F15" s="55">
        <f t="shared" si="0"/>
        <v>14.5</v>
      </c>
      <c r="G15" s="31"/>
    </row>
    <row r="16" spans="1:7" ht="22.5" customHeight="1" x14ac:dyDescent="0.3">
      <c r="A16" s="30" t="s">
        <v>20</v>
      </c>
      <c r="B16" s="11">
        <v>4</v>
      </c>
      <c r="C16" s="6">
        <v>1</v>
      </c>
      <c r="D16" s="25">
        <v>44</v>
      </c>
      <c r="E16" s="25" t="s">
        <v>52</v>
      </c>
      <c r="F16" s="55">
        <f t="shared" si="0"/>
        <v>11</v>
      </c>
      <c r="G16" s="31"/>
    </row>
    <row r="17" spans="1:7" ht="22.5" customHeight="1" x14ac:dyDescent="0.3">
      <c r="A17" s="30" t="s">
        <v>33</v>
      </c>
      <c r="B17" s="11">
        <v>9</v>
      </c>
      <c r="C17" s="6">
        <v>1</v>
      </c>
      <c r="D17" s="25">
        <v>37</v>
      </c>
      <c r="E17" s="25">
        <v>1</v>
      </c>
      <c r="F17" s="55">
        <f t="shared" si="0"/>
        <v>4.1111111111111107</v>
      </c>
      <c r="G17" s="57">
        <f t="shared" si="0"/>
        <v>1</v>
      </c>
    </row>
    <row r="18" spans="1:7" ht="22.5" customHeight="1" x14ac:dyDescent="0.3">
      <c r="A18" s="30" t="s">
        <v>21</v>
      </c>
      <c r="B18" s="11">
        <v>18</v>
      </c>
      <c r="C18" s="6">
        <v>2</v>
      </c>
      <c r="D18" s="25">
        <v>106</v>
      </c>
      <c r="E18" s="25" t="s">
        <v>52</v>
      </c>
      <c r="F18" s="55">
        <f t="shared" si="0"/>
        <v>5.8888888888888893</v>
      </c>
      <c r="G18" s="57"/>
    </row>
    <row r="19" spans="1:7" ht="22.5" customHeight="1" x14ac:dyDescent="0.3">
      <c r="A19" s="30" t="s">
        <v>22</v>
      </c>
      <c r="B19" s="11">
        <v>5</v>
      </c>
      <c r="C19" s="6">
        <v>1</v>
      </c>
      <c r="D19" s="25">
        <v>56</v>
      </c>
      <c r="E19" s="25" t="s">
        <v>52</v>
      </c>
      <c r="F19" s="55">
        <f t="shared" si="0"/>
        <v>11.2</v>
      </c>
      <c r="G19" s="57"/>
    </row>
    <row r="20" spans="1:7" ht="22.5" customHeight="1" x14ac:dyDescent="0.3">
      <c r="A20" s="30" t="s">
        <v>23</v>
      </c>
      <c r="B20" s="11">
        <v>7</v>
      </c>
      <c r="C20" s="6">
        <v>1</v>
      </c>
      <c r="D20" s="25">
        <v>62</v>
      </c>
      <c r="E20" s="25">
        <v>1</v>
      </c>
      <c r="F20" s="55">
        <f t="shared" si="0"/>
        <v>8.8571428571428577</v>
      </c>
      <c r="G20" s="57">
        <f t="shared" si="0"/>
        <v>1</v>
      </c>
    </row>
    <row r="21" spans="1:7" ht="22.5" customHeight="1" x14ac:dyDescent="0.3">
      <c r="A21" s="30" t="s">
        <v>31</v>
      </c>
      <c r="B21" s="11">
        <v>5</v>
      </c>
      <c r="C21" s="6">
        <v>1</v>
      </c>
      <c r="D21" s="25">
        <v>35</v>
      </c>
      <c r="E21" s="25" t="s">
        <v>52</v>
      </c>
      <c r="F21" s="55">
        <f t="shared" si="0"/>
        <v>7</v>
      </c>
      <c r="G21" s="31"/>
    </row>
    <row r="22" spans="1:7" ht="22.5" customHeight="1" x14ac:dyDescent="0.3">
      <c r="A22" s="30" t="s">
        <v>13</v>
      </c>
      <c r="B22" s="11">
        <v>14</v>
      </c>
      <c r="C22" s="6">
        <v>2</v>
      </c>
      <c r="D22" s="25">
        <v>116</v>
      </c>
      <c r="E22" s="25" t="s">
        <v>52</v>
      </c>
      <c r="F22" s="55">
        <f t="shared" si="0"/>
        <v>8.2857142857142865</v>
      </c>
      <c r="G22" s="31"/>
    </row>
    <row r="23" spans="1:7" ht="22.5" customHeight="1" x14ac:dyDescent="0.3">
      <c r="A23" s="30" t="s">
        <v>55</v>
      </c>
      <c r="B23" s="11">
        <v>1</v>
      </c>
      <c r="C23" s="6">
        <v>1</v>
      </c>
      <c r="D23" s="25">
        <v>5</v>
      </c>
      <c r="E23" s="25" t="s">
        <v>52</v>
      </c>
      <c r="F23" s="55">
        <f t="shared" si="0"/>
        <v>5</v>
      </c>
      <c r="G23" s="31"/>
    </row>
    <row r="24" spans="1:7" ht="22.5" customHeight="1" x14ac:dyDescent="0.3">
      <c r="A24" s="30" t="s">
        <v>24</v>
      </c>
      <c r="B24" s="11">
        <v>6</v>
      </c>
      <c r="C24" s="6">
        <v>1</v>
      </c>
      <c r="D24" s="25">
        <v>18</v>
      </c>
      <c r="E24" s="25" t="s">
        <v>52</v>
      </c>
      <c r="F24" s="55">
        <f t="shared" si="0"/>
        <v>3</v>
      </c>
      <c r="G24" s="31"/>
    </row>
    <row r="25" spans="1:7" ht="22.5" customHeight="1" x14ac:dyDescent="0.3">
      <c r="A25" s="30" t="s">
        <v>32</v>
      </c>
      <c r="B25" s="11">
        <v>11</v>
      </c>
      <c r="C25" s="6">
        <v>1</v>
      </c>
      <c r="D25" s="25">
        <v>45</v>
      </c>
      <c r="E25" s="25" t="s">
        <v>52</v>
      </c>
      <c r="F25" s="55">
        <f t="shared" si="0"/>
        <v>4.0909090909090908</v>
      </c>
      <c r="G25" s="31"/>
    </row>
    <row r="26" spans="1:7" ht="22.5" customHeight="1" x14ac:dyDescent="0.3">
      <c r="A26" s="30" t="s">
        <v>56</v>
      </c>
      <c r="B26" s="11">
        <v>1</v>
      </c>
      <c r="C26" s="6">
        <v>1</v>
      </c>
      <c r="D26" s="25">
        <v>11</v>
      </c>
      <c r="E26" s="25" t="s">
        <v>52</v>
      </c>
      <c r="F26" s="55">
        <f t="shared" si="0"/>
        <v>11</v>
      </c>
      <c r="G26" s="31"/>
    </row>
    <row r="27" spans="1:7" ht="22.5" customHeight="1" x14ac:dyDescent="0.3">
      <c r="A27" s="30" t="s">
        <v>34</v>
      </c>
      <c r="B27" s="11">
        <v>7</v>
      </c>
      <c r="C27" s="6">
        <v>1</v>
      </c>
      <c r="D27" s="25">
        <v>28</v>
      </c>
      <c r="E27" s="25" t="s">
        <v>52</v>
      </c>
      <c r="F27" s="55">
        <f t="shared" si="0"/>
        <v>4</v>
      </c>
      <c r="G27" s="31"/>
    </row>
    <row r="28" spans="1:7" ht="22.5" customHeight="1" x14ac:dyDescent="0.3">
      <c r="A28" s="30" t="s">
        <v>57</v>
      </c>
      <c r="B28" s="11">
        <v>3</v>
      </c>
      <c r="C28" s="6">
        <v>1</v>
      </c>
      <c r="D28" s="25">
        <v>7</v>
      </c>
      <c r="E28" s="25" t="s">
        <v>52</v>
      </c>
      <c r="F28" s="55">
        <f t="shared" si="0"/>
        <v>2.3333333333333335</v>
      </c>
      <c r="G28" s="31"/>
    </row>
    <row r="29" spans="1:7" ht="22.5" customHeight="1" x14ac:dyDescent="0.3">
      <c r="A29" s="30" t="s">
        <v>58</v>
      </c>
      <c r="B29" s="11">
        <v>3</v>
      </c>
      <c r="C29" s="6">
        <v>1</v>
      </c>
      <c r="D29" s="25">
        <v>5</v>
      </c>
      <c r="E29" s="25" t="s">
        <v>52</v>
      </c>
      <c r="F29" s="55">
        <f t="shared" si="0"/>
        <v>1.6666666666666667</v>
      </c>
      <c r="G29" s="31"/>
    </row>
    <row r="30" spans="1:7" ht="22.5" customHeight="1" x14ac:dyDescent="0.3">
      <c r="A30" s="30" t="s">
        <v>59</v>
      </c>
      <c r="B30" s="11">
        <v>4</v>
      </c>
      <c r="C30" s="6">
        <v>1</v>
      </c>
      <c r="D30" s="25">
        <v>12</v>
      </c>
      <c r="E30" s="25" t="s">
        <v>52</v>
      </c>
      <c r="F30" s="55">
        <f t="shared" si="0"/>
        <v>3</v>
      </c>
      <c r="G30" s="31"/>
    </row>
    <row r="31" spans="1:7" ht="22.5" customHeight="1" x14ac:dyDescent="0.3">
      <c r="A31" s="30" t="s">
        <v>60</v>
      </c>
      <c r="B31" s="11">
        <v>2</v>
      </c>
      <c r="C31" s="6">
        <v>1</v>
      </c>
      <c r="D31" s="25">
        <v>6</v>
      </c>
      <c r="E31" s="25" t="s">
        <v>52</v>
      </c>
      <c r="F31" s="55">
        <f t="shared" si="0"/>
        <v>3</v>
      </c>
      <c r="G31" s="31"/>
    </row>
    <row r="32" spans="1:7" ht="22.5" customHeight="1" x14ac:dyDescent="0.3">
      <c r="A32" s="30" t="s">
        <v>61</v>
      </c>
      <c r="B32" s="11">
        <v>4</v>
      </c>
      <c r="C32" s="6">
        <v>1</v>
      </c>
      <c r="D32" s="25">
        <v>17</v>
      </c>
      <c r="E32" s="25" t="s">
        <v>52</v>
      </c>
      <c r="F32" s="55">
        <f t="shared" si="0"/>
        <v>4.25</v>
      </c>
      <c r="G32" s="31"/>
    </row>
    <row r="33" spans="1:7" ht="22.5" customHeight="1" x14ac:dyDescent="0.3">
      <c r="A33" s="32" t="s">
        <v>29</v>
      </c>
      <c r="B33" s="12">
        <f>SUM(B8:B32)</f>
        <v>145</v>
      </c>
      <c r="C33" s="13" t="s">
        <v>62</v>
      </c>
      <c r="D33" s="17">
        <f>SUM(D8:D32)</f>
        <v>1002</v>
      </c>
      <c r="E33" s="17">
        <f>SUM(E8:E32)</f>
        <v>2</v>
      </c>
      <c r="F33" s="56">
        <f>D33/B33</f>
        <v>6.9103448275862069</v>
      </c>
      <c r="G33" s="35">
        <f>AVERAGE(G17,G20)</f>
        <v>1</v>
      </c>
    </row>
    <row r="34" spans="1:7" ht="22.5" customHeight="1" x14ac:dyDescent="0.3">
      <c r="A34" s="30" t="s">
        <v>36</v>
      </c>
      <c r="B34" s="11">
        <v>14</v>
      </c>
      <c r="C34" s="28"/>
      <c r="D34" s="25">
        <v>75</v>
      </c>
      <c r="E34" s="26"/>
      <c r="F34" s="55">
        <f t="shared" ref="F34:G38" si="1">D34/B34</f>
        <v>5.3571428571428568</v>
      </c>
      <c r="G34" s="33"/>
    </row>
    <row r="35" spans="1:7" ht="22.5" customHeight="1" x14ac:dyDescent="0.3">
      <c r="A35" s="30" t="s">
        <v>25</v>
      </c>
      <c r="B35" s="11">
        <v>21</v>
      </c>
      <c r="C35" s="6">
        <v>2</v>
      </c>
      <c r="D35" s="25">
        <v>109</v>
      </c>
      <c r="E35" s="25" t="s">
        <v>52</v>
      </c>
      <c r="F35" s="55">
        <f t="shared" si="1"/>
        <v>5.1904761904761907</v>
      </c>
      <c r="G35" s="31"/>
    </row>
    <row r="36" spans="1:7" ht="22.5" customHeight="1" x14ac:dyDescent="0.3">
      <c r="A36" s="30" t="s">
        <v>26</v>
      </c>
      <c r="B36" s="11">
        <v>5</v>
      </c>
      <c r="C36" s="6">
        <v>1</v>
      </c>
      <c r="D36" s="25">
        <v>29</v>
      </c>
      <c r="E36" s="25" t="s">
        <v>52</v>
      </c>
      <c r="F36" s="55">
        <f t="shared" si="1"/>
        <v>5.8</v>
      </c>
      <c r="G36" s="31"/>
    </row>
    <row r="37" spans="1:7" ht="22.5" customHeight="1" x14ac:dyDescent="0.3">
      <c r="A37" s="30" t="s">
        <v>27</v>
      </c>
      <c r="B37" s="11">
        <v>14</v>
      </c>
      <c r="C37" s="6">
        <v>1</v>
      </c>
      <c r="D37" s="25">
        <v>67</v>
      </c>
      <c r="E37" s="25">
        <v>1</v>
      </c>
      <c r="F37" s="55">
        <f t="shared" si="1"/>
        <v>4.7857142857142856</v>
      </c>
      <c r="G37" s="57">
        <f t="shared" si="1"/>
        <v>1</v>
      </c>
    </row>
    <row r="38" spans="1:7" ht="22.5" customHeight="1" x14ac:dyDescent="0.3">
      <c r="A38" s="30" t="s">
        <v>28</v>
      </c>
      <c r="B38" s="11">
        <v>23</v>
      </c>
      <c r="C38" s="6">
        <v>2</v>
      </c>
      <c r="D38" s="25">
        <v>107</v>
      </c>
      <c r="E38" s="25">
        <v>1</v>
      </c>
      <c r="F38" s="55">
        <f t="shared" si="1"/>
        <v>4.6521739130434785</v>
      </c>
      <c r="G38" s="57">
        <f t="shared" si="1"/>
        <v>0.5</v>
      </c>
    </row>
    <row r="39" spans="1:7" ht="22.5" customHeight="1" x14ac:dyDescent="0.3">
      <c r="A39" s="32" t="s">
        <v>35</v>
      </c>
      <c r="B39" s="12">
        <f>SUM(B34:B38)</f>
        <v>77</v>
      </c>
      <c r="C39" s="12">
        <f>SUM(C34:C38)</f>
        <v>6</v>
      </c>
      <c r="D39" s="17">
        <f>SUM(D34:D38)</f>
        <v>387</v>
      </c>
      <c r="E39" s="17">
        <f>SUM(E34:E38)</f>
        <v>2</v>
      </c>
      <c r="F39" s="56">
        <f>D39/B39</f>
        <v>5.0259740259740262</v>
      </c>
      <c r="G39" s="35">
        <f>AVERAGE(G37,G38)</f>
        <v>0.75</v>
      </c>
    </row>
    <row r="40" spans="1:7" ht="22.5" customHeight="1" thickBot="1" x14ac:dyDescent="0.35">
      <c r="A40" s="18" t="s">
        <v>6</v>
      </c>
      <c r="B40" s="19">
        <f>B33+B39</f>
        <v>222</v>
      </c>
      <c r="C40" s="20">
        <v>19</v>
      </c>
      <c r="D40" s="19">
        <f>D33+D39</f>
        <v>1389</v>
      </c>
      <c r="E40" s="19">
        <f>E33+E39</f>
        <v>4</v>
      </c>
      <c r="F40" s="54">
        <f>D40/B40</f>
        <v>6.256756756756757</v>
      </c>
      <c r="G40" s="36">
        <f>AVERAGE(G37,G20,G17,G38)</f>
        <v>0.875</v>
      </c>
    </row>
  </sheetData>
  <mergeCells count="6">
    <mergeCell ref="A2:G2"/>
    <mergeCell ref="A3:G3"/>
    <mergeCell ref="A6:A7"/>
    <mergeCell ref="B6:C6"/>
    <mergeCell ref="D6:E6"/>
    <mergeCell ref="F6:G6"/>
  </mergeCells>
  <phoneticPr fontId="1" type="noConversion"/>
  <pageMargins left="0.23622047244094491" right="0.23622047244094491" top="0.98425196850393704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51"/>
  <sheetViews>
    <sheetView zoomScaleNormal="100" zoomScaleSheetLayoutView="100" workbookViewId="0">
      <pane ySplit="7" topLeftCell="A8" activePane="bottomLeft" state="frozen"/>
      <selection activeCell="F13" sqref="F13"/>
      <selection pane="bottomLeft" activeCell="A3" sqref="A3:G3"/>
    </sheetView>
  </sheetViews>
  <sheetFormatPr defaultRowHeight="16.5" x14ac:dyDescent="0.3"/>
  <cols>
    <col min="1" max="2" width="15.625" customWidth="1"/>
    <col min="3" max="3" width="15.625" style="9" customWidth="1"/>
    <col min="4" max="4" width="15.625" style="15" customWidth="1"/>
    <col min="5" max="7" width="15.625" style="7" customWidth="1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7.75" customHeight="1" thickBot="1" x14ac:dyDescent="0.35">
      <c r="A3" s="63" t="s">
        <v>83</v>
      </c>
      <c r="B3" s="64"/>
      <c r="C3" s="64"/>
      <c r="D3" s="64"/>
      <c r="E3" s="64"/>
      <c r="F3" s="64"/>
      <c r="G3" s="65"/>
    </row>
    <row r="4" spans="1:7" ht="12.75" customHeight="1" thickTop="1" x14ac:dyDescent="0.3">
      <c r="A4" s="2"/>
      <c r="B4" s="2"/>
      <c r="C4" s="8"/>
      <c r="D4" s="14"/>
      <c r="E4" s="2"/>
      <c r="F4" s="2"/>
      <c r="G4" s="2"/>
    </row>
    <row r="5" spans="1:7" ht="15.75" customHeight="1" thickBot="1" x14ac:dyDescent="0.35">
      <c r="A5" s="1" t="s">
        <v>11</v>
      </c>
      <c r="B5" s="1"/>
      <c r="G5" s="22" t="s">
        <v>82</v>
      </c>
    </row>
    <row r="6" spans="1:7" ht="22.5" customHeight="1" x14ac:dyDescent="0.3">
      <c r="A6" s="66" t="s">
        <v>7</v>
      </c>
      <c r="B6" s="66" t="s">
        <v>1</v>
      </c>
      <c r="C6" s="71" t="s">
        <v>51</v>
      </c>
      <c r="D6" s="73" t="s">
        <v>2</v>
      </c>
      <c r="E6" s="74"/>
      <c r="F6" s="74"/>
      <c r="G6" s="75" t="s">
        <v>49</v>
      </c>
    </row>
    <row r="7" spans="1:7" ht="22.5" customHeight="1" x14ac:dyDescent="0.3">
      <c r="A7" s="67"/>
      <c r="B7" s="67"/>
      <c r="C7" s="72"/>
      <c r="D7" s="16" t="s">
        <v>47</v>
      </c>
      <c r="E7" s="3" t="s">
        <v>48</v>
      </c>
      <c r="F7" s="21" t="s">
        <v>50</v>
      </c>
      <c r="G7" s="76"/>
    </row>
    <row r="8" spans="1:7" s="43" customFormat="1" ht="22.5" customHeight="1" x14ac:dyDescent="0.3">
      <c r="A8" s="77" t="s">
        <v>37</v>
      </c>
      <c r="B8" s="37" t="s">
        <v>33</v>
      </c>
      <c r="C8" s="11">
        <v>1</v>
      </c>
      <c r="D8" s="25">
        <v>12</v>
      </c>
      <c r="E8" s="25" t="s">
        <v>52</v>
      </c>
      <c r="F8" s="38">
        <f>SUM(D8:E8)</f>
        <v>12</v>
      </c>
      <c r="G8" s="39"/>
    </row>
    <row r="9" spans="1:7" s="41" customFormat="1" ht="22.5" customHeight="1" x14ac:dyDescent="0.3">
      <c r="A9" s="78"/>
      <c r="B9" s="37" t="s">
        <v>0</v>
      </c>
      <c r="C9" s="11">
        <v>1</v>
      </c>
      <c r="D9" s="25">
        <v>18</v>
      </c>
      <c r="E9" s="25" t="s">
        <v>52</v>
      </c>
      <c r="F9" s="38">
        <f t="shared" ref="F9:F37" si="0">SUM(D9:E9)</f>
        <v>18</v>
      </c>
      <c r="G9" s="39"/>
    </row>
    <row r="10" spans="1:7" s="46" customFormat="1" ht="22.5" customHeight="1" x14ac:dyDescent="0.3">
      <c r="A10" s="79"/>
      <c r="B10" s="37" t="s">
        <v>44</v>
      </c>
      <c r="C10" s="11">
        <v>1</v>
      </c>
      <c r="D10" s="25">
        <v>41</v>
      </c>
      <c r="E10" s="25">
        <v>1</v>
      </c>
      <c r="F10" s="38">
        <f t="shared" si="0"/>
        <v>42</v>
      </c>
      <c r="G10" s="39"/>
    </row>
    <row r="11" spans="1:7" ht="22.5" customHeight="1" x14ac:dyDescent="0.3">
      <c r="A11" s="77" t="s">
        <v>45</v>
      </c>
      <c r="B11" s="37" t="s">
        <v>46</v>
      </c>
      <c r="C11" s="11">
        <v>1</v>
      </c>
      <c r="D11" s="27"/>
      <c r="E11" s="25">
        <v>1</v>
      </c>
      <c r="F11" s="38">
        <f>SUM(D11:E11)</f>
        <v>1</v>
      </c>
      <c r="G11" s="48" t="s">
        <v>53</v>
      </c>
    </row>
    <row r="12" spans="1:7" ht="22.5" customHeight="1" x14ac:dyDescent="0.3">
      <c r="A12" s="79"/>
      <c r="B12" s="37" t="s">
        <v>63</v>
      </c>
      <c r="C12" s="11">
        <v>1</v>
      </c>
      <c r="D12" s="27"/>
      <c r="E12" s="25">
        <v>5</v>
      </c>
      <c r="F12" s="38">
        <f>SUM(D12:E12)</f>
        <v>5</v>
      </c>
      <c r="G12" s="48" t="s">
        <v>53</v>
      </c>
    </row>
    <row r="13" spans="1:7" s="40" customFormat="1" ht="22.5" customHeight="1" x14ac:dyDescent="0.3">
      <c r="A13" s="77" t="s">
        <v>64</v>
      </c>
      <c r="B13" s="37" t="s">
        <v>65</v>
      </c>
      <c r="C13" s="11">
        <v>1</v>
      </c>
      <c r="D13" s="25">
        <v>13</v>
      </c>
      <c r="E13" s="25" t="s">
        <v>52</v>
      </c>
      <c r="F13" s="38">
        <f t="shared" si="0"/>
        <v>13</v>
      </c>
      <c r="G13" s="39"/>
    </row>
    <row r="14" spans="1:7" s="42" customFormat="1" ht="22.5" customHeight="1" x14ac:dyDescent="0.3">
      <c r="A14" s="78"/>
      <c r="B14" s="37" t="s">
        <v>38</v>
      </c>
      <c r="C14" s="11">
        <v>1</v>
      </c>
      <c r="D14" s="25">
        <v>14</v>
      </c>
      <c r="E14" s="25">
        <v>1</v>
      </c>
      <c r="F14" s="38">
        <f t="shared" si="0"/>
        <v>15</v>
      </c>
      <c r="G14" s="39"/>
    </row>
    <row r="15" spans="1:7" s="45" customFormat="1" ht="22.5" customHeight="1" x14ac:dyDescent="0.3">
      <c r="A15" s="78"/>
      <c r="B15" s="37" t="s">
        <v>42</v>
      </c>
      <c r="C15" s="11">
        <v>1</v>
      </c>
      <c r="D15" s="25">
        <v>15</v>
      </c>
      <c r="E15" s="25">
        <v>1</v>
      </c>
      <c r="F15" s="38">
        <f t="shared" si="0"/>
        <v>16</v>
      </c>
      <c r="G15" s="39"/>
    </row>
    <row r="16" spans="1:7" s="47" customFormat="1" ht="22.5" customHeight="1" x14ac:dyDescent="0.3">
      <c r="A16" s="78"/>
      <c r="B16" s="37" t="s">
        <v>66</v>
      </c>
      <c r="C16" s="11">
        <v>1</v>
      </c>
      <c r="D16" s="25">
        <v>2</v>
      </c>
      <c r="E16" s="25">
        <v>2</v>
      </c>
      <c r="F16" s="38">
        <f t="shared" si="0"/>
        <v>4</v>
      </c>
      <c r="G16" s="39"/>
    </row>
    <row r="17" spans="1:7" s="41" customFormat="1" ht="22.5" customHeight="1" x14ac:dyDescent="0.3">
      <c r="A17" s="79"/>
      <c r="B17" s="37" t="s">
        <v>0</v>
      </c>
      <c r="C17" s="11">
        <v>1</v>
      </c>
      <c r="D17" s="25">
        <v>11</v>
      </c>
      <c r="E17" s="25" t="s">
        <v>52</v>
      </c>
      <c r="F17" s="38">
        <f t="shared" si="0"/>
        <v>11</v>
      </c>
      <c r="G17" s="39"/>
    </row>
    <row r="18" spans="1:7" s="46" customFormat="1" ht="22.5" customHeight="1" x14ac:dyDescent="0.3">
      <c r="A18" s="49" t="s">
        <v>67</v>
      </c>
      <c r="B18" s="37" t="s">
        <v>44</v>
      </c>
      <c r="C18" s="11">
        <v>1</v>
      </c>
      <c r="D18" s="25">
        <v>14</v>
      </c>
      <c r="E18" s="25">
        <v>9</v>
      </c>
      <c r="F18" s="38">
        <f t="shared" si="0"/>
        <v>23</v>
      </c>
      <c r="G18" s="39"/>
    </row>
    <row r="19" spans="1:7" s="40" customFormat="1" ht="22.5" customHeight="1" x14ac:dyDescent="0.3">
      <c r="A19" s="77" t="s">
        <v>68</v>
      </c>
      <c r="B19" s="37" t="s">
        <v>65</v>
      </c>
      <c r="C19" s="11">
        <v>1</v>
      </c>
      <c r="D19" s="25">
        <v>22</v>
      </c>
      <c r="E19" s="25">
        <v>2</v>
      </c>
      <c r="F19" s="38">
        <f t="shared" si="0"/>
        <v>24</v>
      </c>
      <c r="G19" s="39"/>
    </row>
    <row r="20" spans="1:7" s="46" customFormat="1" ht="22.5" customHeight="1" x14ac:dyDescent="0.3">
      <c r="A20" s="78"/>
      <c r="B20" s="37" t="s">
        <v>44</v>
      </c>
      <c r="C20" s="11">
        <v>1</v>
      </c>
      <c r="D20" s="25">
        <v>25</v>
      </c>
      <c r="E20" s="25" t="s">
        <v>52</v>
      </c>
      <c r="F20" s="38">
        <f t="shared" si="0"/>
        <v>25</v>
      </c>
      <c r="G20" s="39"/>
    </row>
    <row r="21" spans="1:7" s="40" customFormat="1" ht="22.5" customHeight="1" x14ac:dyDescent="0.3">
      <c r="A21" s="77" t="s">
        <v>39</v>
      </c>
      <c r="B21" s="37" t="s">
        <v>65</v>
      </c>
      <c r="C21" s="11">
        <v>1</v>
      </c>
      <c r="D21" s="25">
        <v>43</v>
      </c>
      <c r="E21" s="25">
        <v>4</v>
      </c>
      <c r="F21" s="38">
        <f t="shared" si="0"/>
        <v>47</v>
      </c>
      <c r="G21" s="39"/>
    </row>
    <row r="22" spans="1:7" s="47" customFormat="1" ht="22.5" customHeight="1" x14ac:dyDescent="0.3">
      <c r="A22" s="78"/>
      <c r="B22" s="37" t="s">
        <v>66</v>
      </c>
      <c r="C22" s="11">
        <v>1</v>
      </c>
      <c r="D22" s="25">
        <v>2</v>
      </c>
      <c r="E22" s="25">
        <v>2</v>
      </c>
      <c r="F22" s="38">
        <f t="shared" si="0"/>
        <v>4</v>
      </c>
      <c r="G22" s="39"/>
    </row>
    <row r="23" spans="1:7" s="43" customFormat="1" ht="22.5" customHeight="1" x14ac:dyDescent="0.3">
      <c r="A23" s="78"/>
      <c r="B23" s="37" t="s">
        <v>33</v>
      </c>
      <c r="C23" s="11">
        <v>1</v>
      </c>
      <c r="D23" s="25">
        <v>16</v>
      </c>
      <c r="E23" s="25" t="s">
        <v>52</v>
      </c>
      <c r="F23" s="38">
        <f t="shared" si="0"/>
        <v>16</v>
      </c>
      <c r="G23" s="39"/>
    </row>
    <row r="24" spans="1:7" s="41" customFormat="1" ht="22.5" customHeight="1" x14ac:dyDescent="0.3">
      <c r="A24" s="78"/>
      <c r="B24" s="37" t="s">
        <v>0</v>
      </c>
      <c r="C24" s="11">
        <v>1</v>
      </c>
      <c r="D24" s="25">
        <v>23</v>
      </c>
      <c r="E24" s="25">
        <v>1</v>
      </c>
      <c r="F24" s="38">
        <f t="shared" si="0"/>
        <v>24</v>
      </c>
      <c r="G24" s="39"/>
    </row>
    <row r="25" spans="1:7" ht="22.5" customHeight="1" x14ac:dyDescent="0.3">
      <c r="A25" s="79"/>
      <c r="B25" s="37" t="s">
        <v>40</v>
      </c>
      <c r="C25" s="11">
        <v>1</v>
      </c>
      <c r="D25" s="25">
        <v>36</v>
      </c>
      <c r="E25" s="25">
        <v>3</v>
      </c>
      <c r="F25" s="38">
        <f t="shared" si="0"/>
        <v>39</v>
      </c>
      <c r="G25" s="39"/>
    </row>
    <row r="26" spans="1:7" s="40" customFormat="1" ht="22.5" customHeight="1" x14ac:dyDescent="0.3">
      <c r="A26" s="77" t="s">
        <v>41</v>
      </c>
      <c r="B26" s="37" t="s">
        <v>65</v>
      </c>
      <c r="C26" s="11">
        <v>1</v>
      </c>
      <c r="D26" s="25">
        <v>28</v>
      </c>
      <c r="E26" s="25" t="s">
        <v>52</v>
      </c>
      <c r="F26" s="38">
        <f t="shared" si="0"/>
        <v>28</v>
      </c>
      <c r="G26" s="39"/>
    </row>
    <row r="27" spans="1:7" s="42" customFormat="1" ht="22.5" customHeight="1" x14ac:dyDescent="0.3">
      <c r="A27" s="78"/>
      <c r="B27" s="37" t="s">
        <v>38</v>
      </c>
      <c r="C27" s="11">
        <v>1</v>
      </c>
      <c r="D27" s="25">
        <v>22</v>
      </c>
      <c r="E27" s="25" t="s">
        <v>52</v>
      </c>
      <c r="F27" s="38">
        <f t="shared" si="0"/>
        <v>22</v>
      </c>
      <c r="G27" s="39"/>
    </row>
    <row r="28" spans="1:7" ht="22.5" customHeight="1" x14ac:dyDescent="0.3">
      <c r="A28" s="78"/>
      <c r="B28" s="37" t="s">
        <v>66</v>
      </c>
      <c r="C28" s="11">
        <v>1</v>
      </c>
      <c r="D28" s="25">
        <v>2</v>
      </c>
      <c r="E28" s="25">
        <v>2</v>
      </c>
      <c r="F28" s="38">
        <f t="shared" si="0"/>
        <v>4</v>
      </c>
      <c r="G28" s="39"/>
    </row>
    <row r="29" spans="1:7" s="41" customFormat="1" ht="22.5" customHeight="1" x14ac:dyDescent="0.3">
      <c r="A29" s="79"/>
      <c r="B29" s="37" t="s">
        <v>0</v>
      </c>
      <c r="C29" s="11">
        <v>1</v>
      </c>
      <c r="D29" s="25">
        <v>17</v>
      </c>
      <c r="E29" s="25">
        <v>1</v>
      </c>
      <c r="F29" s="38">
        <f t="shared" si="0"/>
        <v>18</v>
      </c>
      <c r="G29" s="39"/>
    </row>
    <row r="30" spans="1:7" s="40" customFormat="1" ht="22.5" customHeight="1" x14ac:dyDescent="0.3">
      <c r="A30" s="77" t="s">
        <v>43</v>
      </c>
      <c r="B30" s="37" t="s">
        <v>65</v>
      </c>
      <c r="C30" s="11">
        <v>1</v>
      </c>
      <c r="D30" s="25">
        <v>3</v>
      </c>
      <c r="E30" s="25">
        <v>5</v>
      </c>
      <c r="F30" s="38">
        <f t="shared" si="0"/>
        <v>8</v>
      </c>
      <c r="G30" s="39"/>
    </row>
    <row r="31" spans="1:7" s="42" customFormat="1" ht="22.5" customHeight="1" x14ac:dyDescent="0.3">
      <c r="A31" s="78"/>
      <c r="B31" s="37" t="s">
        <v>38</v>
      </c>
      <c r="C31" s="11">
        <v>2</v>
      </c>
      <c r="D31" s="25">
        <v>8</v>
      </c>
      <c r="E31" s="25" t="s">
        <v>52</v>
      </c>
      <c r="F31" s="38">
        <f t="shared" si="0"/>
        <v>8</v>
      </c>
      <c r="G31" s="39"/>
    </row>
    <row r="32" spans="1:7" s="45" customFormat="1" ht="22.5" customHeight="1" x14ac:dyDescent="0.3">
      <c r="A32" s="78"/>
      <c r="B32" s="37" t="s">
        <v>42</v>
      </c>
      <c r="C32" s="11">
        <v>1</v>
      </c>
      <c r="D32" s="25">
        <v>5</v>
      </c>
      <c r="E32" s="25" t="s">
        <v>52</v>
      </c>
      <c r="F32" s="38">
        <f t="shared" si="0"/>
        <v>5</v>
      </c>
      <c r="G32" s="39"/>
    </row>
    <row r="33" spans="1:7" ht="22.5" customHeight="1" x14ac:dyDescent="0.3">
      <c r="A33" s="78"/>
      <c r="B33" s="37" t="s">
        <v>69</v>
      </c>
      <c r="C33" s="11">
        <v>1</v>
      </c>
      <c r="D33" s="25">
        <v>12</v>
      </c>
      <c r="E33" s="25" t="s">
        <v>52</v>
      </c>
      <c r="F33" s="38">
        <f t="shared" si="0"/>
        <v>12</v>
      </c>
      <c r="G33" s="39"/>
    </row>
    <row r="34" spans="1:7" ht="22.5" customHeight="1" x14ac:dyDescent="0.3">
      <c r="A34" s="78"/>
      <c r="B34" s="37" t="s">
        <v>63</v>
      </c>
      <c r="C34" s="11">
        <v>1</v>
      </c>
      <c r="D34" s="25">
        <v>22</v>
      </c>
      <c r="E34" s="25">
        <v>2</v>
      </c>
      <c r="F34" s="38">
        <f t="shared" si="0"/>
        <v>24</v>
      </c>
      <c r="G34" s="39"/>
    </row>
    <row r="35" spans="1:7" s="42" customFormat="1" ht="22.5" customHeight="1" x14ac:dyDescent="0.3">
      <c r="A35" s="77" t="s">
        <v>70</v>
      </c>
      <c r="B35" s="37" t="s">
        <v>38</v>
      </c>
      <c r="C35" s="11">
        <v>1</v>
      </c>
      <c r="D35" s="25">
        <v>34</v>
      </c>
      <c r="E35" s="25" t="s">
        <v>52</v>
      </c>
      <c r="F35" s="38">
        <f t="shared" si="0"/>
        <v>34</v>
      </c>
      <c r="G35" s="39"/>
    </row>
    <row r="36" spans="1:7" ht="22.5" customHeight="1" x14ac:dyDescent="0.3">
      <c r="A36" s="79"/>
      <c r="B36" s="37" t="s">
        <v>30</v>
      </c>
      <c r="C36" s="11">
        <v>1</v>
      </c>
      <c r="D36" s="25">
        <v>7</v>
      </c>
      <c r="E36" s="25">
        <v>3</v>
      </c>
      <c r="F36" s="38">
        <f t="shared" si="0"/>
        <v>10</v>
      </c>
      <c r="G36" s="39"/>
    </row>
    <row r="37" spans="1:7" s="41" customFormat="1" ht="22.5" customHeight="1" x14ac:dyDescent="0.3">
      <c r="A37" s="49" t="s">
        <v>71</v>
      </c>
      <c r="B37" s="37" t="s">
        <v>0</v>
      </c>
      <c r="C37" s="11">
        <v>1</v>
      </c>
      <c r="D37" s="25">
        <v>5</v>
      </c>
      <c r="E37" s="25">
        <v>1</v>
      </c>
      <c r="F37" s="38">
        <f t="shared" si="0"/>
        <v>6</v>
      </c>
      <c r="G37" s="39"/>
    </row>
    <row r="38" spans="1:7" ht="22.5" customHeight="1" thickBot="1" x14ac:dyDescent="0.35">
      <c r="A38" s="80" t="s">
        <v>6</v>
      </c>
      <c r="B38" s="81"/>
      <c r="C38" s="19">
        <f>SUM(C8:C37)</f>
        <v>31</v>
      </c>
      <c r="D38" s="19">
        <f>SUM(D8:D37)</f>
        <v>472</v>
      </c>
      <c r="E38" s="19">
        <f>SUM(E8:E37)</f>
        <v>46</v>
      </c>
      <c r="F38" s="19">
        <f>SUM(F8:F37)</f>
        <v>518</v>
      </c>
      <c r="G38" s="34"/>
    </row>
    <row r="39" spans="1:7" ht="22.5" customHeight="1" x14ac:dyDescent="0.3">
      <c r="E39" s="15"/>
    </row>
    <row r="40" spans="1:7" ht="22.5" customHeight="1" x14ac:dyDescent="0.3"/>
    <row r="41" spans="1:7" ht="22.5" customHeight="1" x14ac:dyDescent="0.3"/>
    <row r="42" spans="1:7" ht="22.5" customHeight="1" x14ac:dyDescent="0.3"/>
    <row r="43" spans="1:7" ht="22.5" customHeight="1" x14ac:dyDescent="0.3"/>
    <row r="44" spans="1:7" ht="22.5" customHeight="1" x14ac:dyDescent="0.3"/>
    <row r="45" spans="1:7" ht="22.5" customHeight="1" x14ac:dyDescent="0.3"/>
    <row r="46" spans="1:7" ht="22.5" customHeight="1" x14ac:dyDescent="0.3"/>
    <row r="47" spans="1:7" ht="22.5" customHeight="1" x14ac:dyDescent="0.3"/>
    <row r="48" spans="1:7" ht="22.5" customHeight="1" x14ac:dyDescent="0.3"/>
    <row r="49" ht="22.5" customHeight="1" x14ac:dyDescent="0.3"/>
    <row r="50" ht="22.5" customHeight="1" x14ac:dyDescent="0.3"/>
    <row r="51" ht="22.5" customHeight="1" x14ac:dyDescent="0.3"/>
  </sheetData>
  <mergeCells count="16">
    <mergeCell ref="A2:G2"/>
    <mergeCell ref="A3:G3"/>
    <mergeCell ref="A6:A7"/>
    <mergeCell ref="B6:B7"/>
    <mergeCell ref="C6:C7"/>
    <mergeCell ref="D6:F6"/>
    <mergeCell ref="G6:G7"/>
    <mergeCell ref="A30:A34"/>
    <mergeCell ref="A35:A36"/>
    <mergeCell ref="A38:B38"/>
    <mergeCell ref="A8:A10"/>
    <mergeCell ref="A11:A12"/>
    <mergeCell ref="A13:A17"/>
    <mergeCell ref="A19:A20"/>
    <mergeCell ref="A21:A25"/>
    <mergeCell ref="A26:A29"/>
  </mergeCells>
  <phoneticPr fontId="1" type="noConversion"/>
  <pageMargins left="0.23622047244094491" right="0.23622047244094491" top="0.98425196850393704" bottom="0.74803149606299213" header="0.31496062992125984" footer="0.31496062992125984"/>
  <pageSetup paperSize="9" scale="8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40"/>
  <sheetViews>
    <sheetView zoomScaleNormal="100" zoomScaleSheetLayoutView="100" workbookViewId="0">
      <pane ySplit="7" topLeftCell="A8" activePane="bottomLeft" state="frozen"/>
      <selection pane="bottomLeft" activeCell="A3" sqref="A3:G3"/>
    </sheetView>
  </sheetViews>
  <sheetFormatPr defaultRowHeight="16.5" x14ac:dyDescent="0.3"/>
  <cols>
    <col min="1" max="1" width="15.625" customWidth="1"/>
    <col min="2" max="2" width="15.625" style="9" customWidth="1"/>
    <col min="3" max="3" width="15.625" style="7" customWidth="1"/>
    <col min="4" max="4" width="15.625" style="15" customWidth="1"/>
    <col min="5" max="7" width="15.625" style="7" customWidth="1"/>
    <col min="15" max="15" width="9" style="24"/>
    <col min="16" max="16" width="9" style="23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7.75" customHeight="1" thickBot="1" x14ac:dyDescent="0.35">
      <c r="A3" s="63" t="s">
        <v>73</v>
      </c>
      <c r="B3" s="64"/>
      <c r="C3" s="64"/>
      <c r="D3" s="64"/>
      <c r="E3" s="64"/>
      <c r="F3" s="64"/>
      <c r="G3" s="65"/>
    </row>
    <row r="4" spans="1:7" ht="12.75" customHeight="1" thickTop="1" x14ac:dyDescent="0.3">
      <c r="A4" s="2"/>
      <c r="B4" s="8"/>
      <c r="C4" s="2"/>
      <c r="D4" s="14"/>
      <c r="E4" s="2"/>
      <c r="F4" s="2"/>
      <c r="G4" s="2"/>
    </row>
    <row r="5" spans="1:7" ht="15.75" customHeight="1" thickBot="1" x14ac:dyDescent="0.35">
      <c r="A5" s="1" t="s">
        <v>10</v>
      </c>
      <c r="G5" s="22" t="s">
        <v>72</v>
      </c>
    </row>
    <row r="6" spans="1:7" ht="22.5" customHeight="1" x14ac:dyDescent="0.3">
      <c r="A6" s="66" t="s">
        <v>1</v>
      </c>
      <c r="B6" s="68" t="s">
        <v>51</v>
      </c>
      <c r="C6" s="68"/>
      <c r="D6" s="69" t="s">
        <v>2</v>
      </c>
      <c r="E6" s="69"/>
      <c r="F6" s="69" t="s">
        <v>3</v>
      </c>
      <c r="G6" s="70"/>
    </row>
    <row r="7" spans="1:7" ht="22.5" customHeight="1" x14ac:dyDescent="0.3">
      <c r="A7" s="67"/>
      <c r="B7" s="10" t="s">
        <v>4</v>
      </c>
      <c r="C7" s="5" t="s">
        <v>8</v>
      </c>
      <c r="D7" s="16" t="s">
        <v>4</v>
      </c>
      <c r="E7" s="3" t="s">
        <v>8</v>
      </c>
      <c r="F7" s="4" t="s">
        <v>5</v>
      </c>
      <c r="G7" s="29" t="s">
        <v>9</v>
      </c>
    </row>
    <row r="8" spans="1:7" ht="22.5" customHeight="1" x14ac:dyDescent="0.3">
      <c r="A8" s="30" t="s">
        <v>12</v>
      </c>
      <c r="B8" s="11">
        <v>16</v>
      </c>
      <c r="C8" s="6">
        <v>2</v>
      </c>
      <c r="D8" s="25">
        <v>135</v>
      </c>
      <c r="E8" s="25" t="s">
        <v>52</v>
      </c>
      <c r="F8" s="55">
        <f t="shared" ref="F8:G32" si="0">D8/B8</f>
        <v>8.4375</v>
      </c>
      <c r="G8" s="57"/>
    </row>
    <row r="9" spans="1:7" ht="22.5" customHeight="1" x14ac:dyDescent="0.3">
      <c r="A9" s="30" t="s">
        <v>14</v>
      </c>
      <c r="B9" s="11">
        <v>14</v>
      </c>
      <c r="C9" s="6">
        <v>2</v>
      </c>
      <c r="D9" s="25">
        <v>100</v>
      </c>
      <c r="E9" s="25" t="s">
        <v>52</v>
      </c>
      <c r="F9" s="55">
        <f t="shared" si="0"/>
        <v>7.1428571428571432</v>
      </c>
      <c r="G9" s="57"/>
    </row>
    <row r="10" spans="1:7" ht="22.5" customHeight="1" x14ac:dyDescent="0.3">
      <c r="A10" s="30" t="s">
        <v>15</v>
      </c>
      <c r="B10" s="11">
        <v>2</v>
      </c>
      <c r="C10" s="6">
        <v>1</v>
      </c>
      <c r="D10" s="25">
        <v>11</v>
      </c>
      <c r="E10" s="25" t="s">
        <v>52</v>
      </c>
      <c r="F10" s="55">
        <f t="shared" si="0"/>
        <v>5.5</v>
      </c>
      <c r="G10" s="57"/>
    </row>
    <row r="11" spans="1:7" ht="22.5" customHeight="1" x14ac:dyDescent="0.3">
      <c r="A11" s="30" t="s">
        <v>16</v>
      </c>
      <c r="B11" s="11">
        <v>4</v>
      </c>
      <c r="C11" s="6">
        <v>1</v>
      </c>
      <c r="D11" s="25">
        <v>23</v>
      </c>
      <c r="E11" s="25" t="s">
        <v>52</v>
      </c>
      <c r="F11" s="55">
        <f t="shared" si="0"/>
        <v>5.75</v>
      </c>
      <c r="G11" s="57"/>
    </row>
    <row r="12" spans="1:7" ht="22.5" customHeight="1" x14ac:dyDescent="0.3">
      <c r="A12" s="30" t="s">
        <v>17</v>
      </c>
      <c r="B12" s="11">
        <v>1</v>
      </c>
      <c r="C12" s="6">
        <v>1</v>
      </c>
      <c r="D12" s="25">
        <v>6</v>
      </c>
      <c r="E12" s="25" t="s">
        <v>52</v>
      </c>
      <c r="F12" s="55">
        <f t="shared" si="0"/>
        <v>6</v>
      </c>
      <c r="G12" s="57"/>
    </row>
    <row r="13" spans="1:7" ht="22.5" customHeight="1" x14ac:dyDescent="0.3">
      <c r="A13" s="30" t="s">
        <v>30</v>
      </c>
      <c r="B13" s="11">
        <v>1</v>
      </c>
      <c r="C13" s="6">
        <v>1</v>
      </c>
      <c r="D13" s="25">
        <v>7</v>
      </c>
      <c r="E13" s="25" t="s">
        <v>52</v>
      </c>
      <c r="F13" s="55">
        <f t="shared" si="0"/>
        <v>7</v>
      </c>
      <c r="G13" s="57"/>
    </row>
    <row r="14" spans="1:7" ht="22.5" customHeight="1" x14ac:dyDescent="0.3">
      <c r="A14" s="30" t="s">
        <v>18</v>
      </c>
      <c r="B14" s="11">
        <v>1</v>
      </c>
      <c r="C14" s="6">
        <v>1</v>
      </c>
      <c r="D14" s="25">
        <v>11</v>
      </c>
      <c r="E14" s="25" t="s">
        <v>52</v>
      </c>
      <c r="F14" s="55">
        <f t="shared" si="0"/>
        <v>11</v>
      </c>
      <c r="G14" s="57"/>
    </row>
    <row r="15" spans="1:7" ht="22.5" customHeight="1" x14ac:dyDescent="0.3">
      <c r="A15" s="30" t="s">
        <v>19</v>
      </c>
      <c r="B15" s="11">
        <v>2</v>
      </c>
      <c r="C15" s="6">
        <v>1</v>
      </c>
      <c r="D15" s="25">
        <v>24</v>
      </c>
      <c r="E15" s="25" t="s">
        <v>52</v>
      </c>
      <c r="F15" s="55">
        <f t="shared" si="0"/>
        <v>12</v>
      </c>
      <c r="G15" s="57"/>
    </row>
    <row r="16" spans="1:7" ht="22.5" customHeight="1" x14ac:dyDescent="0.3">
      <c r="A16" s="30" t="s">
        <v>20</v>
      </c>
      <c r="B16" s="11">
        <v>4</v>
      </c>
      <c r="C16" s="6">
        <v>1</v>
      </c>
      <c r="D16" s="25">
        <v>37</v>
      </c>
      <c r="E16" s="25" t="s">
        <v>52</v>
      </c>
      <c r="F16" s="55">
        <f t="shared" si="0"/>
        <v>9.25</v>
      </c>
      <c r="G16" s="57"/>
    </row>
    <row r="17" spans="1:7" ht="22.5" customHeight="1" x14ac:dyDescent="0.3">
      <c r="A17" s="30" t="s">
        <v>33</v>
      </c>
      <c r="B17" s="11">
        <v>9</v>
      </c>
      <c r="C17" s="6">
        <v>1</v>
      </c>
      <c r="D17" s="25">
        <v>34</v>
      </c>
      <c r="E17" s="25">
        <v>1</v>
      </c>
      <c r="F17" s="55">
        <f t="shared" si="0"/>
        <v>3.7777777777777777</v>
      </c>
      <c r="G17" s="57">
        <f t="shared" si="0"/>
        <v>1</v>
      </c>
    </row>
    <row r="18" spans="1:7" ht="22.5" customHeight="1" x14ac:dyDescent="0.3">
      <c r="A18" s="30" t="s">
        <v>21</v>
      </c>
      <c r="B18" s="11">
        <v>18</v>
      </c>
      <c r="C18" s="6">
        <v>2</v>
      </c>
      <c r="D18" s="25">
        <v>83</v>
      </c>
      <c r="E18" s="25" t="s">
        <v>52</v>
      </c>
      <c r="F18" s="55">
        <f t="shared" si="0"/>
        <v>4.6111111111111107</v>
      </c>
      <c r="G18" s="57"/>
    </row>
    <row r="19" spans="1:7" ht="22.5" customHeight="1" x14ac:dyDescent="0.3">
      <c r="A19" s="30" t="s">
        <v>22</v>
      </c>
      <c r="B19" s="11">
        <v>5</v>
      </c>
      <c r="C19" s="6">
        <v>1</v>
      </c>
      <c r="D19" s="25">
        <v>44</v>
      </c>
      <c r="E19" s="25" t="s">
        <v>52</v>
      </c>
      <c r="F19" s="55">
        <f t="shared" si="0"/>
        <v>8.8000000000000007</v>
      </c>
      <c r="G19" s="57"/>
    </row>
    <row r="20" spans="1:7" ht="22.5" customHeight="1" x14ac:dyDescent="0.3">
      <c r="A20" s="30" t="s">
        <v>23</v>
      </c>
      <c r="B20" s="11">
        <v>7</v>
      </c>
      <c r="C20" s="6">
        <v>1</v>
      </c>
      <c r="D20" s="25">
        <v>52</v>
      </c>
      <c r="E20" s="25">
        <v>1</v>
      </c>
      <c r="F20" s="55">
        <f t="shared" si="0"/>
        <v>7.4285714285714288</v>
      </c>
      <c r="G20" s="57">
        <f t="shared" si="0"/>
        <v>1</v>
      </c>
    </row>
    <row r="21" spans="1:7" ht="22.5" customHeight="1" x14ac:dyDescent="0.3">
      <c r="A21" s="30" t="s">
        <v>31</v>
      </c>
      <c r="B21" s="11">
        <v>5</v>
      </c>
      <c r="C21" s="6">
        <v>1</v>
      </c>
      <c r="D21" s="25">
        <v>23</v>
      </c>
      <c r="E21" s="25" t="s">
        <v>52</v>
      </c>
      <c r="F21" s="55">
        <f t="shared" si="0"/>
        <v>4.5999999999999996</v>
      </c>
      <c r="G21" s="57"/>
    </row>
    <row r="22" spans="1:7" ht="22.5" customHeight="1" x14ac:dyDescent="0.3">
      <c r="A22" s="30" t="s">
        <v>13</v>
      </c>
      <c r="B22" s="11">
        <v>14</v>
      </c>
      <c r="C22" s="6">
        <v>2</v>
      </c>
      <c r="D22" s="25">
        <v>88</v>
      </c>
      <c r="E22" s="25" t="s">
        <v>52</v>
      </c>
      <c r="F22" s="55">
        <f t="shared" si="0"/>
        <v>6.2857142857142856</v>
      </c>
      <c r="G22" s="57"/>
    </row>
    <row r="23" spans="1:7" ht="22.5" customHeight="1" x14ac:dyDescent="0.3">
      <c r="A23" s="30" t="s">
        <v>55</v>
      </c>
      <c r="B23" s="11">
        <v>1</v>
      </c>
      <c r="C23" s="6">
        <v>1</v>
      </c>
      <c r="D23" s="25">
        <v>3</v>
      </c>
      <c r="E23" s="25" t="s">
        <v>52</v>
      </c>
      <c r="F23" s="55">
        <f t="shared" ref="F23" si="1">D23/B23</f>
        <v>3</v>
      </c>
      <c r="G23" s="57"/>
    </row>
    <row r="24" spans="1:7" ht="22.5" customHeight="1" x14ac:dyDescent="0.3">
      <c r="A24" s="30" t="s">
        <v>24</v>
      </c>
      <c r="B24" s="11">
        <v>6</v>
      </c>
      <c r="C24" s="6">
        <v>1</v>
      </c>
      <c r="D24" s="25">
        <v>17</v>
      </c>
      <c r="E24" s="25" t="s">
        <v>52</v>
      </c>
      <c r="F24" s="55">
        <f t="shared" si="0"/>
        <v>2.8333333333333335</v>
      </c>
      <c r="G24" s="57"/>
    </row>
    <row r="25" spans="1:7" ht="22.5" customHeight="1" x14ac:dyDescent="0.3">
      <c r="A25" s="30" t="s">
        <v>32</v>
      </c>
      <c r="B25" s="11">
        <v>11</v>
      </c>
      <c r="C25" s="6">
        <v>1</v>
      </c>
      <c r="D25" s="25">
        <v>33</v>
      </c>
      <c r="E25" s="25" t="s">
        <v>52</v>
      </c>
      <c r="F25" s="55">
        <f t="shared" si="0"/>
        <v>3</v>
      </c>
      <c r="G25" s="57"/>
    </row>
    <row r="26" spans="1:7" ht="22.5" customHeight="1" x14ac:dyDescent="0.3">
      <c r="A26" s="30" t="s">
        <v>56</v>
      </c>
      <c r="B26" s="11">
        <v>1</v>
      </c>
      <c r="C26" s="6">
        <v>1</v>
      </c>
      <c r="D26" s="25">
        <v>4</v>
      </c>
      <c r="E26" s="25" t="s">
        <v>52</v>
      </c>
      <c r="F26" s="55">
        <f t="shared" si="0"/>
        <v>4</v>
      </c>
      <c r="G26" s="57"/>
    </row>
    <row r="27" spans="1:7" ht="22.5" customHeight="1" x14ac:dyDescent="0.3">
      <c r="A27" s="30" t="s">
        <v>34</v>
      </c>
      <c r="B27" s="11">
        <v>7</v>
      </c>
      <c r="C27" s="6">
        <v>1</v>
      </c>
      <c r="D27" s="25">
        <v>23</v>
      </c>
      <c r="E27" s="25" t="s">
        <v>52</v>
      </c>
      <c r="F27" s="55">
        <f t="shared" si="0"/>
        <v>3.2857142857142856</v>
      </c>
      <c r="G27" s="57"/>
    </row>
    <row r="28" spans="1:7" ht="22.5" customHeight="1" x14ac:dyDescent="0.3">
      <c r="A28" s="30" t="s">
        <v>57</v>
      </c>
      <c r="B28" s="11">
        <v>3</v>
      </c>
      <c r="C28" s="6">
        <v>1</v>
      </c>
      <c r="D28" s="25">
        <v>3</v>
      </c>
      <c r="E28" s="25" t="s">
        <v>52</v>
      </c>
      <c r="F28" s="55">
        <f t="shared" si="0"/>
        <v>1</v>
      </c>
      <c r="G28" s="57"/>
    </row>
    <row r="29" spans="1:7" ht="22.5" customHeight="1" x14ac:dyDescent="0.3">
      <c r="A29" s="30" t="s">
        <v>58</v>
      </c>
      <c r="B29" s="11">
        <v>3</v>
      </c>
      <c r="C29" s="6">
        <v>1</v>
      </c>
      <c r="D29" s="25">
        <v>5</v>
      </c>
      <c r="E29" s="25" t="s">
        <v>52</v>
      </c>
      <c r="F29" s="55">
        <f t="shared" ref="F29" si="2">D29/B29</f>
        <v>1.6666666666666667</v>
      </c>
      <c r="G29" s="57"/>
    </row>
    <row r="30" spans="1:7" ht="22.5" customHeight="1" x14ac:dyDescent="0.3">
      <c r="A30" s="30" t="s">
        <v>59</v>
      </c>
      <c r="B30" s="11">
        <v>4</v>
      </c>
      <c r="C30" s="6">
        <v>1</v>
      </c>
      <c r="D30" s="25">
        <v>9</v>
      </c>
      <c r="E30" s="25" t="s">
        <v>52</v>
      </c>
      <c r="F30" s="55">
        <f t="shared" ref="F30" si="3">D30/B30</f>
        <v>2.25</v>
      </c>
      <c r="G30" s="57"/>
    </row>
    <row r="31" spans="1:7" ht="22.5" customHeight="1" x14ac:dyDescent="0.3">
      <c r="A31" s="30" t="s">
        <v>60</v>
      </c>
      <c r="B31" s="11">
        <v>2</v>
      </c>
      <c r="C31" s="6">
        <v>1</v>
      </c>
      <c r="D31" s="25">
        <v>4</v>
      </c>
      <c r="E31" s="25" t="s">
        <v>52</v>
      </c>
      <c r="F31" s="55">
        <f t="shared" si="0"/>
        <v>2</v>
      </c>
      <c r="G31" s="57"/>
    </row>
    <row r="32" spans="1:7" ht="22.5" customHeight="1" x14ac:dyDescent="0.3">
      <c r="A32" s="30" t="s">
        <v>61</v>
      </c>
      <c r="B32" s="11">
        <v>4</v>
      </c>
      <c r="C32" s="6">
        <v>1</v>
      </c>
      <c r="D32" s="25">
        <v>13</v>
      </c>
      <c r="E32" s="25" t="s">
        <v>52</v>
      </c>
      <c r="F32" s="55">
        <f t="shared" si="0"/>
        <v>3.25</v>
      </c>
      <c r="G32" s="57"/>
    </row>
    <row r="33" spans="1:7" ht="22.5" customHeight="1" x14ac:dyDescent="0.3">
      <c r="A33" s="32" t="s">
        <v>29</v>
      </c>
      <c r="B33" s="12">
        <f>SUM(B8:B32)</f>
        <v>145</v>
      </c>
      <c r="C33" s="13" t="s">
        <v>62</v>
      </c>
      <c r="D33" s="17">
        <f>SUM(D8:D32)</f>
        <v>792</v>
      </c>
      <c r="E33" s="17">
        <f>SUM(E8:E32)</f>
        <v>2</v>
      </c>
      <c r="F33" s="56">
        <f>D33/B33</f>
        <v>5.4620689655172416</v>
      </c>
      <c r="G33" s="35">
        <f>AVERAGE(G17,G20)</f>
        <v>1</v>
      </c>
    </row>
    <row r="34" spans="1:7" ht="22.5" customHeight="1" x14ac:dyDescent="0.3">
      <c r="A34" s="30" t="s">
        <v>36</v>
      </c>
      <c r="B34" s="11">
        <v>14</v>
      </c>
      <c r="C34" s="28"/>
      <c r="D34" s="25">
        <v>50</v>
      </c>
      <c r="E34" s="26"/>
      <c r="F34" s="55">
        <f t="shared" ref="F34:G38" si="4">D34/B34</f>
        <v>3.5714285714285716</v>
      </c>
      <c r="G34" s="58"/>
    </row>
    <row r="35" spans="1:7" ht="22.5" customHeight="1" x14ac:dyDescent="0.3">
      <c r="A35" s="30" t="s">
        <v>25</v>
      </c>
      <c r="B35" s="11">
        <v>21</v>
      </c>
      <c r="C35" s="6">
        <v>2</v>
      </c>
      <c r="D35" s="25">
        <v>79</v>
      </c>
      <c r="E35" s="25" t="s">
        <v>52</v>
      </c>
      <c r="F35" s="55">
        <f t="shared" si="4"/>
        <v>3.7619047619047619</v>
      </c>
      <c r="G35" s="57"/>
    </row>
    <row r="36" spans="1:7" ht="22.5" customHeight="1" x14ac:dyDescent="0.3">
      <c r="A36" s="30" t="s">
        <v>26</v>
      </c>
      <c r="B36" s="11">
        <v>5</v>
      </c>
      <c r="C36" s="6">
        <v>1</v>
      </c>
      <c r="D36" s="25">
        <v>21</v>
      </c>
      <c r="E36" s="25" t="s">
        <v>52</v>
      </c>
      <c r="F36" s="55">
        <f t="shared" si="4"/>
        <v>4.2</v>
      </c>
      <c r="G36" s="57"/>
    </row>
    <row r="37" spans="1:7" ht="22.5" customHeight="1" x14ac:dyDescent="0.3">
      <c r="A37" s="30" t="s">
        <v>27</v>
      </c>
      <c r="B37" s="11">
        <v>14</v>
      </c>
      <c r="C37" s="6">
        <v>1</v>
      </c>
      <c r="D37" s="25">
        <v>51</v>
      </c>
      <c r="E37" s="25">
        <v>1</v>
      </c>
      <c r="F37" s="55">
        <f t="shared" si="4"/>
        <v>3.6428571428571428</v>
      </c>
      <c r="G37" s="57">
        <f t="shared" si="4"/>
        <v>1</v>
      </c>
    </row>
    <row r="38" spans="1:7" ht="22.5" customHeight="1" x14ac:dyDescent="0.3">
      <c r="A38" s="30" t="s">
        <v>28</v>
      </c>
      <c r="B38" s="11">
        <v>23</v>
      </c>
      <c r="C38" s="6">
        <v>2</v>
      </c>
      <c r="D38" s="25">
        <v>78</v>
      </c>
      <c r="E38" s="25">
        <v>1</v>
      </c>
      <c r="F38" s="55">
        <f t="shared" si="4"/>
        <v>3.3913043478260869</v>
      </c>
      <c r="G38" s="57">
        <f t="shared" si="4"/>
        <v>0.5</v>
      </c>
    </row>
    <row r="39" spans="1:7" ht="22.5" customHeight="1" x14ac:dyDescent="0.3">
      <c r="A39" s="32" t="s">
        <v>35</v>
      </c>
      <c r="B39" s="12">
        <f>SUM(B34:B38)</f>
        <v>77</v>
      </c>
      <c r="C39" s="12">
        <f>SUM(C34:C38)</f>
        <v>6</v>
      </c>
      <c r="D39" s="17">
        <f>SUM(D34:D38)</f>
        <v>279</v>
      </c>
      <c r="E39" s="17">
        <f>SUM(E34:E38)</f>
        <v>2</v>
      </c>
      <c r="F39" s="56">
        <f>D39/B39</f>
        <v>3.6233766233766236</v>
      </c>
      <c r="G39" s="35">
        <f>AVERAGE(G37,G38)</f>
        <v>0.75</v>
      </c>
    </row>
    <row r="40" spans="1:7" ht="22.5" customHeight="1" thickBot="1" x14ac:dyDescent="0.35">
      <c r="A40" s="18" t="s">
        <v>6</v>
      </c>
      <c r="B40" s="19">
        <f>B33+B39</f>
        <v>222</v>
      </c>
      <c r="C40" s="20">
        <v>19</v>
      </c>
      <c r="D40" s="19">
        <f>D33+D39</f>
        <v>1071</v>
      </c>
      <c r="E40" s="19">
        <f>E33+E39</f>
        <v>4</v>
      </c>
      <c r="F40" s="54">
        <f>D40/B40</f>
        <v>4.8243243243243246</v>
      </c>
      <c r="G40" s="36">
        <f>AVERAGE(G37,G20,G17,G38)</f>
        <v>0.875</v>
      </c>
    </row>
  </sheetData>
  <mergeCells count="6">
    <mergeCell ref="A2:G2"/>
    <mergeCell ref="A3:G3"/>
    <mergeCell ref="A6:A7"/>
    <mergeCell ref="B6:C6"/>
    <mergeCell ref="D6:E6"/>
    <mergeCell ref="F6:G6"/>
  </mergeCells>
  <phoneticPr fontId="1" type="noConversion"/>
  <pageMargins left="0.23622047244094491" right="0.23622047244094491" top="0.98425196850393704" bottom="0.74803149606299213" header="0.31496062992125984" footer="0.31496062992125984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51"/>
  <sheetViews>
    <sheetView zoomScaleNormal="100" zoomScaleSheetLayoutView="100" workbookViewId="0">
      <pane ySplit="7" topLeftCell="A8" activePane="bottomLeft" state="frozen"/>
      <selection activeCell="F13" sqref="F13"/>
      <selection pane="bottomLeft" activeCell="A3" sqref="A3:G3"/>
    </sheetView>
  </sheetViews>
  <sheetFormatPr defaultRowHeight="16.5" x14ac:dyDescent="0.3"/>
  <cols>
    <col min="1" max="2" width="15.625" customWidth="1"/>
    <col min="3" max="3" width="15.625" style="9" customWidth="1"/>
    <col min="4" max="4" width="15.625" style="15" customWidth="1"/>
    <col min="5" max="7" width="15.625" style="7" customWidth="1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7.75" customHeight="1" thickBot="1" x14ac:dyDescent="0.35">
      <c r="A3" s="63" t="s">
        <v>74</v>
      </c>
      <c r="B3" s="64"/>
      <c r="C3" s="64"/>
      <c r="D3" s="64"/>
      <c r="E3" s="64"/>
      <c r="F3" s="64"/>
      <c r="G3" s="65"/>
    </row>
    <row r="4" spans="1:7" ht="12.75" customHeight="1" thickTop="1" x14ac:dyDescent="0.3">
      <c r="A4" s="2"/>
      <c r="B4" s="2"/>
      <c r="C4" s="8"/>
      <c r="D4" s="14"/>
      <c r="E4" s="2"/>
      <c r="F4" s="2"/>
      <c r="G4" s="2"/>
    </row>
    <row r="5" spans="1:7" ht="15.75" customHeight="1" thickBot="1" x14ac:dyDescent="0.35">
      <c r="A5" s="1" t="s">
        <v>11</v>
      </c>
      <c r="B5" s="1"/>
      <c r="G5" s="22" t="s">
        <v>72</v>
      </c>
    </row>
    <row r="6" spans="1:7" ht="22.5" customHeight="1" x14ac:dyDescent="0.3">
      <c r="A6" s="66" t="s">
        <v>7</v>
      </c>
      <c r="B6" s="66" t="s">
        <v>1</v>
      </c>
      <c r="C6" s="71" t="s">
        <v>51</v>
      </c>
      <c r="D6" s="73" t="s">
        <v>2</v>
      </c>
      <c r="E6" s="74"/>
      <c r="F6" s="74"/>
      <c r="G6" s="75" t="s">
        <v>49</v>
      </c>
    </row>
    <row r="7" spans="1:7" ht="22.5" customHeight="1" x14ac:dyDescent="0.3">
      <c r="A7" s="67"/>
      <c r="B7" s="67"/>
      <c r="C7" s="72"/>
      <c r="D7" s="16" t="s">
        <v>47</v>
      </c>
      <c r="E7" s="3" t="s">
        <v>48</v>
      </c>
      <c r="F7" s="21" t="s">
        <v>50</v>
      </c>
      <c r="G7" s="76"/>
    </row>
    <row r="8" spans="1:7" s="43" customFormat="1" ht="22.5" customHeight="1" x14ac:dyDescent="0.3">
      <c r="A8" s="77" t="s">
        <v>37</v>
      </c>
      <c r="B8" s="37" t="s">
        <v>33</v>
      </c>
      <c r="C8" s="11">
        <v>1</v>
      </c>
      <c r="D8" s="25">
        <v>10</v>
      </c>
      <c r="E8" s="25" t="s">
        <v>52</v>
      </c>
      <c r="F8" s="38">
        <f>SUM(D8:E8)</f>
        <v>10</v>
      </c>
      <c r="G8" s="39"/>
    </row>
    <row r="9" spans="1:7" s="41" customFormat="1" ht="22.5" customHeight="1" x14ac:dyDescent="0.3">
      <c r="A9" s="78"/>
      <c r="B9" s="37" t="s">
        <v>0</v>
      </c>
      <c r="C9" s="11">
        <v>1</v>
      </c>
      <c r="D9" s="25">
        <v>15</v>
      </c>
      <c r="E9" s="25" t="s">
        <v>52</v>
      </c>
      <c r="F9" s="38">
        <f t="shared" ref="F9" si="0">SUM(D9:E9)</f>
        <v>15</v>
      </c>
      <c r="G9" s="39"/>
    </row>
    <row r="10" spans="1:7" s="46" customFormat="1" ht="22.5" customHeight="1" x14ac:dyDescent="0.3">
      <c r="A10" s="79"/>
      <c r="B10" s="37" t="s">
        <v>44</v>
      </c>
      <c r="C10" s="11">
        <v>1</v>
      </c>
      <c r="D10" s="25">
        <v>35</v>
      </c>
      <c r="E10" s="25">
        <v>1</v>
      </c>
      <c r="F10" s="38">
        <f t="shared" ref="F10:F37" si="1">SUM(D10:E10)</f>
        <v>36</v>
      </c>
      <c r="G10" s="39"/>
    </row>
    <row r="11" spans="1:7" ht="22.5" customHeight="1" x14ac:dyDescent="0.3">
      <c r="A11" s="77" t="s">
        <v>45</v>
      </c>
      <c r="B11" s="37" t="s">
        <v>46</v>
      </c>
      <c r="C11" s="11">
        <v>1</v>
      </c>
      <c r="D11" s="27"/>
      <c r="E11" s="25">
        <v>1</v>
      </c>
      <c r="F11" s="38">
        <f>SUM(D11:E11)</f>
        <v>1</v>
      </c>
      <c r="G11" s="48" t="s">
        <v>53</v>
      </c>
    </row>
    <row r="12" spans="1:7" ht="22.5" customHeight="1" x14ac:dyDescent="0.3">
      <c r="A12" s="79"/>
      <c r="B12" s="37" t="s">
        <v>63</v>
      </c>
      <c r="C12" s="11">
        <v>1</v>
      </c>
      <c r="D12" s="27"/>
      <c r="E12" s="25">
        <v>5</v>
      </c>
      <c r="F12" s="38">
        <f>SUM(D12:E12)</f>
        <v>5</v>
      </c>
      <c r="G12" s="48" t="s">
        <v>53</v>
      </c>
    </row>
    <row r="13" spans="1:7" s="40" customFormat="1" ht="22.5" customHeight="1" x14ac:dyDescent="0.3">
      <c r="A13" s="77" t="s">
        <v>64</v>
      </c>
      <c r="B13" s="37" t="s">
        <v>65</v>
      </c>
      <c r="C13" s="11">
        <v>1</v>
      </c>
      <c r="D13" s="25">
        <v>10</v>
      </c>
      <c r="E13" s="25" t="s">
        <v>52</v>
      </c>
      <c r="F13" s="38">
        <f t="shared" si="1"/>
        <v>10</v>
      </c>
      <c r="G13" s="39"/>
    </row>
    <row r="14" spans="1:7" s="42" customFormat="1" ht="22.5" customHeight="1" x14ac:dyDescent="0.3">
      <c r="A14" s="78"/>
      <c r="B14" s="37" t="s">
        <v>38</v>
      </c>
      <c r="C14" s="11">
        <v>1</v>
      </c>
      <c r="D14" s="25">
        <v>13</v>
      </c>
      <c r="E14" s="25">
        <v>1</v>
      </c>
      <c r="F14" s="38">
        <f t="shared" si="1"/>
        <v>14</v>
      </c>
      <c r="G14" s="39"/>
    </row>
    <row r="15" spans="1:7" s="45" customFormat="1" ht="22.5" customHeight="1" x14ac:dyDescent="0.3">
      <c r="A15" s="78"/>
      <c r="B15" s="37" t="s">
        <v>42</v>
      </c>
      <c r="C15" s="11">
        <v>1</v>
      </c>
      <c r="D15" s="25">
        <v>13</v>
      </c>
      <c r="E15" s="25">
        <v>1</v>
      </c>
      <c r="F15" s="38">
        <f t="shared" ref="F15" si="2">SUM(D15:E15)</f>
        <v>14</v>
      </c>
      <c r="G15" s="39"/>
    </row>
    <row r="16" spans="1:7" s="47" customFormat="1" ht="22.5" customHeight="1" x14ac:dyDescent="0.3">
      <c r="A16" s="78"/>
      <c r="B16" s="37" t="s">
        <v>66</v>
      </c>
      <c r="C16" s="11">
        <v>1</v>
      </c>
      <c r="D16" s="25">
        <v>2</v>
      </c>
      <c r="E16" s="25">
        <v>1</v>
      </c>
      <c r="F16" s="38">
        <f t="shared" si="1"/>
        <v>3</v>
      </c>
      <c r="G16" s="39"/>
    </row>
    <row r="17" spans="1:7" s="41" customFormat="1" ht="22.5" customHeight="1" x14ac:dyDescent="0.3">
      <c r="A17" s="79"/>
      <c r="B17" s="37" t="s">
        <v>0</v>
      </c>
      <c r="C17" s="11">
        <v>1</v>
      </c>
      <c r="D17" s="25">
        <v>9</v>
      </c>
      <c r="E17" s="25" t="s">
        <v>52</v>
      </c>
      <c r="F17" s="38">
        <f t="shared" si="1"/>
        <v>9</v>
      </c>
      <c r="G17" s="39"/>
    </row>
    <row r="18" spans="1:7" s="46" customFormat="1" ht="22.5" customHeight="1" x14ac:dyDescent="0.3">
      <c r="A18" s="44" t="s">
        <v>67</v>
      </c>
      <c r="B18" s="37" t="s">
        <v>44</v>
      </c>
      <c r="C18" s="11">
        <v>1</v>
      </c>
      <c r="D18" s="25">
        <v>11</v>
      </c>
      <c r="E18" s="25">
        <v>6</v>
      </c>
      <c r="F18" s="38">
        <f t="shared" ref="F18" si="3">SUM(D18:E18)</f>
        <v>17</v>
      </c>
      <c r="G18" s="39"/>
    </row>
    <row r="19" spans="1:7" s="40" customFormat="1" ht="22.5" customHeight="1" x14ac:dyDescent="0.3">
      <c r="A19" s="77" t="s">
        <v>68</v>
      </c>
      <c r="B19" s="37" t="s">
        <v>65</v>
      </c>
      <c r="C19" s="11">
        <v>1</v>
      </c>
      <c r="D19" s="25">
        <v>18</v>
      </c>
      <c r="E19" s="25">
        <v>1</v>
      </c>
      <c r="F19" s="38">
        <f t="shared" si="1"/>
        <v>19</v>
      </c>
      <c r="G19" s="39"/>
    </row>
    <row r="20" spans="1:7" s="46" customFormat="1" ht="22.5" customHeight="1" x14ac:dyDescent="0.3">
      <c r="A20" s="78"/>
      <c r="B20" s="37" t="s">
        <v>44</v>
      </c>
      <c r="C20" s="11">
        <v>1</v>
      </c>
      <c r="D20" s="25">
        <v>20</v>
      </c>
      <c r="E20" s="25" t="s">
        <v>52</v>
      </c>
      <c r="F20" s="38">
        <f t="shared" si="1"/>
        <v>20</v>
      </c>
      <c r="G20" s="39"/>
    </row>
    <row r="21" spans="1:7" s="40" customFormat="1" ht="22.5" customHeight="1" x14ac:dyDescent="0.3">
      <c r="A21" s="77" t="s">
        <v>39</v>
      </c>
      <c r="B21" s="37" t="s">
        <v>65</v>
      </c>
      <c r="C21" s="11">
        <v>1</v>
      </c>
      <c r="D21" s="25">
        <v>33</v>
      </c>
      <c r="E21" s="25">
        <v>4</v>
      </c>
      <c r="F21" s="38">
        <f t="shared" ref="F21:F29" si="4">SUM(D21:E21)</f>
        <v>37</v>
      </c>
      <c r="G21" s="39"/>
    </row>
    <row r="22" spans="1:7" s="47" customFormat="1" ht="22.5" customHeight="1" x14ac:dyDescent="0.3">
      <c r="A22" s="78"/>
      <c r="B22" s="37" t="s">
        <v>66</v>
      </c>
      <c r="C22" s="11">
        <v>1</v>
      </c>
      <c r="D22" s="25">
        <v>0</v>
      </c>
      <c r="E22" s="25">
        <v>2</v>
      </c>
      <c r="F22" s="38">
        <f t="shared" si="4"/>
        <v>2</v>
      </c>
      <c r="G22" s="39"/>
    </row>
    <row r="23" spans="1:7" s="43" customFormat="1" ht="22.5" customHeight="1" x14ac:dyDescent="0.3">
      <c r="A23" s="78"/>
      <c r="B23" s="37" t="s">
        <v>33</v>
      </c>
      <c r="C23" s="11">
        <v>1</v>
      </c>
      <c r="D23" s="25">
        <v>15</v>
      </c>
      <c r="E23" s="25" t="s">
        <v>52</v>
      </c>
      <c r="F23" s="38">
        <f t="shared" ref="F23" si="5">SUM(D23:E23)</f>
        <v>15</v>
      </c>
      <c r="G23" s="39"/>
    </row>
    <row r="24" spans="1:7" s="41" customFormat="1" ht="22.5" customHeight="1" x14ac:dyDescent="0.3">
      <c r="A24" s="78"/>
      <c r="B24" s="37" t="s">
        <v>0</v>
      </c>
      <c r="C24" s="11">
        <v>1</v>
      </c>
      <c r="D24" s="25">
        <v>17</v>
      </c>
      <c r="E24" s="25" t="s">
        <v>52</v>
      </c>
      <c r="F24" s="38">
        <f t="shared" si="4"/>
        <v>17</v>
      </c>
      <c r="G24" s="39"/>
    </row>
    <row r="25" spans="1:7" ht="22.5" customHeight="1" x14ac:dyDescent="0.3">
      <c r="A25" s="79"/>
      <c r="B25" s="37" t="s">
        <v>40</v>
      </c>
      <c r="C25" s="11">
        <v>1</v>
      </c>
      <c r="D25" s="25">
        <v>28</v>
      </c>
      <c r="E25" s="25">
        <v>1</v>
      </c>
      <c r="F25" s="38">
        <f t="shared" si="4"/>
        <v>29</v>
      </c>
      <c r="G25" s="39"/>
    </row>
    <row r="26" spans="1:7" s="40" customFormat="1" ht="22.5" customHeight="1" x14ac:dyDescent="0.3">
      <c r="A26" s="77" t="s">
        <v>41</v>
      </c>
      <c r="B26" s="37" t="s">
        <v>65</v>
      </c>
      <c r="C26" s="11">
        <v>1</v>
      </c>
      <c r="D26" s="25">
        <v>23</v>
      </c>
      <c r="E26" s="25" t="s">
        <v>52</v>
      </c>
      <c r="F26" s="38">
        <f t="shared" si="4"/>
        <v>23</v>
      </c>
      <c r="G26" s="39"/>
    </row>
    <row r="27" spans="1:7" s="42" customFormat="1" ht="22.5" customHeight="1" x14ac:dyDescent="0.3">
      <c r="A27" s="78"/>
      <c r="B27" s="37" t="s">
        <v>38</v>
      </c>
      <c r="C27" s="11">
        <v>1</v>
      </c>
      <c r="D27" s="25">
        <v>18</v>
      </c>
      <c r="E27" s="25" t="s">
        <v>52</v>
      </c>
      <c r="F27" s="38">
        <f t="shared" ref="F27" si="6">SUM(D27:E27)</f>
        <v>18</v>
      </c>
      <c r="G27" s="39"/>
    </row>
    <row r="28" spans="1:7" ht="22.5" customHeight="1" x14ac:dyDescent="0.3">
      <c r="A28" s="78"/>
      <c r="B28" s="37" t="s">
        <v>66</v>
      </c>
      <c r="C28" s="11">
        <v>1</v>
      </c>
      <c r="D28" s="25">
        <v>2</v>
      </c>
      <c r="E28" s="25">
        <v>1</v>
      </c>
      <c r="F28" s="38">
        <f t="shared" si="4"/>
        <v>3</v>
      </c>
      <c r="G28" s="39"/>
    </row>
    <row r="29" spans="1:7" s="41" customFormat="1" ht="22.5" customHeight="1" x14ac:dyDescent="0.3">
      <c r="A29" s="79"/>
      <c r="B29" s="37" t="s">
        <v>0</v>
      </c>
      <c r="C29" s="11">
        <v>1</v>
      </c>
      <c r="D29" s="25">
        <v>12</v>
      </c>
      <c r="E29" s="25" t="s">
        <v>52</v>
      </c>
      <c r="F29" s="38">
        <f t="shared" si="4"/>
        <v>12</v>
      </c>
      <c r="G29" s="39"/>
    </row>
    <row r="30" spans="1:7" s="40" customFormat="1" ht="22.5" customHeight="1" x14ac:dyDescent="0.3">
      <c r="A30" s="77" t="s">
        <v>43</v>
      </c>
      <c r="B30" s="37" t="s">
        <v>65</v>
      </c>
      <c r="C30" s="11">
        <v>1</v>
      </c>
      <c r="D30" s="25">
        <v>2</v>
      </c>
      <c r="E30" s="25">
        <v>3</v>
      </c>
      <c r="F30" s="38">
        <f t="shared" ref="F30:F34" si="7">SUM(D30:E30)</f>
        <v>5</v>
      </c>
      <c r="G30" s="39"/>
    </row>
    <row r="31" spans="1:7" s="42" customFormat="1" ht="22.5" customHeight="1" x14ac:dyDescent="0.3">
      <c r="A31" s="78"/>
      <c r="B31" s="37" t="s">
        <v>38</v>
      </c>
      <c r="C31" s="11">
        <v>2</v>
      </c>
      <c r="D31" s="25">
        <v>4</v>
      </c>
      <c r="E31" s="25" t="s">
        <v>52</v>
      </c>
      <c r="F31" s="38">
        <f t="shared" si="7"/>
        <v>4</v>
      </c>
      <c r="G31" s="39"/>
    </row>
    <row r="32" spans="1:7" s="45" customFormat="1" ht="22.5" customHeight="1" x14ac:dyDescent="0.3">
      <c r="A32" s="78"/>
      <c r="B32" s="37" t="s">
        <v>42</v>
      </c>
      <c r="C32" s="11">
        <v>1</v>
      </c>
      <c r="D32" s="25">
        <v>4</v>
      </c>
      <c r="E32" s="25" t="s">
        <v>52</v>
      </c>
      <c r="F32" s="38">
        <f t="shared" ref="F32" si="8">SUM(D32:E32)</f>
        <v>4</v>
      </c>
      <c r="G32" s="39"/>
    </row>
    <row r="33" spans="1:7" ht="22.5" customHeight="1" x14ac:dyDescent="0.3">
      <c r="A33" s="78"/>
      <c r="B33" s="37" t="s">
        <v>69</v>
      </c>
      <c r="C33" s="11">
        <v>1</v>
      </c>
      <c r="D33" s="25">
        <v>10</v>
      </c>
      <c r="E33" s="25" t="s">
        <v>52</v>
      </c>
      <c r="F33" s="38">
        <f t="shared" ref="F33" si="9">SUM(D33:E33)</f>
        <v>10</v>
      </c>
      <c r="G33" s="39"/>
    </row>
    <row r="34" spans="1:7" ht="22.5" customHeight="1" x14ac:dyDescent="0.3">
      <c r="A34" s="78"/>
      <c r="B34" s="37" t="s">
        <v>63</v>
      </c>
      <c r="C34" s="11">
        <v>1</v>
      </c>
      <c r="D34" s="25">
        <v>15</v>
      </c>
      <c r="E34" s="25">
        <v>2</v>
      </c>
      <c r="F34" s="38">
        <f t="shared" si="7"/>
        <v>17</v>
      </c>
      <c r="G34" s="39"/>
    </row>
    <row r="35" spans="1:7" s="42" customFormat="1" ht="22.5" customHeight="1" x14ac:dyDescent="0.3">
      <c r="A35" s="77" t="s">
        <v>70</v>
      </c>
      <c r="B35" s="37" t="s">
        <v>38</v>
      </c>
      <c r="C35" s="11">
        <v>1</v>
      </c>
      <c r="D35" s="25">
        <v>30</v>
      </c>
      <c r="E35" s="25" t="s">
        <v>52</v>
      </c>
      <c r="F35" s="38">
        <f t="shared" si="1"/>
        <v>30</v>
      </c>
      <c r="G35" s="39"/>
    </row>
    <row r="36" spans="1:7" ht="22.5" customHeight="1" x14ac:dyDescent="0.3">
      <c r="A36" s="79"/>
      <c r="B36" s="37" t="s">
        <v>30</v>
      </c>
      <c r="C36" s="11">
        <v>1</v>
      </c>
      <c r="D36" s="25">
        <v>6</v>
      </c>
      <c r="E36" s="25">
        <v>3</v>
      </c>
      <c r="F36" s="38">
        <f t="shared" si="1"/>
        <v>9</v>
      </c>
      <c r="G36" s="39"/>
    </row>
    <row r="37" spans="1:7" s="41" customFormat="1" ht="22.5" customHeight="1" x14ac:dyDescent="0.3">
      <c r="A37" s="44" t="s">
        <v>71</v>
      </c>
      <c r="B37" s="37" t="s">
        <v>0</v>
      </c>
      <c r="C37" s="11">
        <v>1</v>
      </c>
      <c r="D37" s="25">
        <v>1</v>
      </c>
      <c r="E37" s="25" t="s">
        <v>52</v>
      </c>
      <c r="F37" s="38">
        <f t="shared" si="1"/>
        <v>1</v>
      </c>
      <c r="G37" s="39"/>
    </row>
    <row r="38" spans="1:7" ht="22.5" customHeight="1" thickBot="1" x14ac:dyDescent="0.35">
      <c r="A38" s="80" t="s">
        <v>6</v>
      </c>
      <c r="B38" s="81"/>
      <c r="C38" s="19">
        <f>SUM(C8:C37)</f>
        <v>31</v>
      </c>
      <c r="D38" s="19">
        <f>SUM(D8:D37)</f>
        <v>376</v>
      </c>
      <c r="E38" s="19">
        <f>SUM(E8:E37)</f>
        <v>33</v>
      </c>
      <c r="F38" s="19">
        <f>SUM(F8:F37)</f>
        <v>409</v>
      </c>
      <c r="G38" s="34"/>
    </row>
    <row r="39" spans="1:7" ht="22.5" customHeight="1" x14ac:dyDescent="0.3"/>
    <row r="40" spans="1:7" ht="22.5" customHeight="1" x14ac:dyDescent="0.3"/>
    <row r="41" spans="1:7" ht="22.5" customHeight="1" x14ac:dyDescent="0.3"/>
    <row r="42" spans="1:7" ht="22.5" customHeight="1" x14ac:dyDescent="0.3"/>
    <row r="43" spans="1:7" ht="22.5" customHeight="1" x14ac:dyDescent="0.3"/>
    <row r="44" spans="1:7" ht="22.5" customHeight="1" x14ac:dyDescent="0.3"/>
    <row r="45" spans="1:7" ht="22.5" customHeight="1" x14ac:dyDescent="0.3"/>
    <row r="46" spans="1:7" ht="22.5" customHeight="1" x14ac:dyDescent="0.3"/>
    <row r="47" spans="1:7" ht="22.5" customHeight="1" x14ac:dyDescent="0.3"/>
    <row r="48" spans="1:7" ht="22.5" customHeight="1" x14ac:dyDescent="0.3"/>
    <row r="49" ht="22.5" customHeight="1" x14ac:dyDescent="0.3"/>
    <row r="50" ht="22.5" customHeight="1" x14ac:dyDescent="0.3"/>
    <row r="51" ht="22.5" customHeight="1" x14ac:dyDescent="0.3"/>
  </sheetData>
  <mergeCells count="16">
    <mergeCell ref="A38:B38"/>
    <mergeCell ref="A21:A25"/>
    <mergeCell ref="A30:A34"/>
    <mergeCell ref="A26:A29"/>
    <mergeCell ref="A8:A10"/>
    <mergeCell ref="A13:A17"/>
    <mergeCell ref="A19:A20"/>
    <mergeCell ref="A35:A36"/>
    <mergeCell ref="A11:A12"/>
    <mergeCell ref="A2:G2"/>
    <mergeCell ref="A3:G3"/>
    <mergeCell ref="A6:A7"/>
    <mergeCell ref="B6:B7"/>
    <mergeCell ref="C6:C7"/>
    <mergeCell ref="D6:F6"/>
    <mergeCell ref="G6:G7"/>
  </mergeCells>
  <phoneticPr fontId="1" type="noConversion"/>
  <pageMargins left="0.23622047244094491" right="0.23622047244094491" top="0.98425196850393704" bottom="0.74803149606299213" header="0.31496062992125984" footer="0.31496062992125984"/>
  <pageSetup paperSize="9" scale="83" fitToHeight="0" orientation="portrait" r:id="rId1"/>
  <ignoredErrors>
    <ignoredError sqref="F10:F12 F14:F15 F18 F21:F22 F19:F20 F28 F30 F34 F36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0"/>
  <sheetViews>
    <sheetView workbookViewId="0">
      <selection activeCell="A3" sqref="A3:G3"/>
    </sheetView>
  </sheetViews>
  <sheetFormatPr defaultRowHeight="16.5" x14ac:dyDescent="0.3"/>
  <cols>
    <col min="1" max="1" width="15.625" customWidth="1"/>
    <col min="2" max="2" width="15.625" style="9" customWidth="1"/>
    <col min="3" max="3" width="15.625" style="7" customWidth="1"/>
    <col min="4" max="4" width="15.625" style="15" customWidth="1"/>
    <col min="5" max="7" width="15.625" style="7" customWidth="1"/>
    <col min="16" max="16" width="9" style="24"/>
    <col min="17" max="17" width="9" style="23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3.25" thickBot="1" x14ac:dyDescent="0.35">
      <c r="A3" s="63" t="s">
        <v>75</v>
      </c>
      <c r="B3" s="64"/>
      <c r="C3" s="64"/>
      <c r="D3" s="64"/>
      <c r="E3" s="64"/>
      <c r="F3" s="64"/>
      <c r="G3" s="65"/>
    </row>
    <row r="4" spans="1:7" ht="23.25" thickTop="1" x14ac:dyDescent="0.3">
      <c r="A4" s="2"/>
      <c r="B4" s="8"/>
      <c r="C4" s="2"/>
      <c r="D4" s="14"/>
      <c r="E4" s="2"/>
      <c r="F4" s="2"/>
      <c r="G4" s="2"/>
    </row>
    <row r="5" spans="1:7" ht="17.25" thickBot="1" x14ac:dyDescent="0.35">
      <c r="A5" s="1" t="s">
        <v>10</v>
      </c>
      <c r="G5" s="22" t="s">
        <v>76</v>
      </c>
    </row>
    <row r="6" spans="1:7" ht="17.25" x14ac:dyDescent="0.3">
      <c r="A6" s="66" t="s">
        <v>1</v>
      </c>
      <c r="B6" s="68" t="s">
        <v>51</v>
      </c>
      <c r="C6" s="68"/>
      <c r="D6" s="69" t="s">
        <v>2</v>
      </c>
      <c r="E6" s="69"/>
      <c r="F6" s="69" t="s">
        <v>3</v>
      </c>
      <c r="G6" s="70"/>
    </row>
    <row r="7" spans="1:7" ht="17.25" x14ac:dyDescent="0.3">
      <c r="A7" s="67"/>
      <c r="B7" s="10" t="s">
        <v>4</v>
      </c>
      <c r="C7" s="5" t="s">
        <v>8</v>
      </c>
      <c r="D7" s="16" t="s">
        <v>4</v>
      </c>
      <c r="E7" s="3" t="s">
        <v>8</v>
      </c>
      <c r="F7" s="4" t="s">
        <v>5</v>
      </c>
      <c r="G7" s="29" t="s">
        <v>9</v>
      </c>
    </row>
    <row r="8" spans="1:7" ht="17.25" x14ac:dyDescent="0.3">
      <c r="A8" s="30" t="s">
        <v>12</v>
      </c>
      <c r="B8" s="11">
        <v>16</v>
      </c>
      <c r="C8" s="6">
        <v>2</v>
      </c>
      <c r="D8" s="25">
        <v>91</v>
      </c>
      <c r="E8" s="25" t="s">
        <v>52</v>
      </c>
      <c r="F8" s="55">
        <f t="shared" ref="F8:G32" si="0">D8/B8</f>
        <v>5.6875</v>
      </c>
      <c r="G8" s="57"/>
    </row>
    <row r="9" spans="1:7" ht="17.25" x14ac:dyDescent="0.3">
      <c r="A9" s="30" t="s">
        <v>14</v>
      </c>
      <c r="B9" s="11">
        <v>14</v>
      </c>
      <c r="C9" s="6">
        <v>2</v>
      </c>
      <c r="D9" s="25">
        <v>71</v>
      </c>
      <c r="E9" s="25" t="s">
        <v>52</v>
      </c>
      <c r="F9" s="55">
        <f t="shared" si="0"/>
        <v>5.0714285714285712</v>
      </c>
      <c r="G9" s="57"/>
    </row>
    <row r="10" spans="1:7" ht="17.25" x14ac:dyDescent="0.3">
      <c r="A10" s="30" t="s">
        <v>15</v>
      </c>
      <c r="B10" s="11">
        <v>2</v>
      </c>
      <c r="C10" s="6">
        <v>1</v>
      </c>
      <c r="D10" s="25">
        <v>7</v>
      </c>
      <c r="E10" s="25" t="s">
        <v>52</v>
      </c>
      <c r="F10" s="55">
        <f t="shared" si="0"/>
        <v>3.5</v>
      </c>
      <c r="G10" s="57"/>
    </row>
    <row r="11" spans="1:7" ht="17.25" x14ac:dyDescent="0.3">
      <c r="A11" s="30" t="s">
        <v>16</v>
      </c>
      <c r="B11" s="11">
        <v>4</v>
      </c>
      <c r="C11" s="6">
        <v>1</v>
      </c>
      <c r="D11" s="25">
        <v>14</v>
      </c>
      <c r="E11" s="25" t="s">
        <v>52</v>
      </c>
      <c r="F11" s="55">
        <f t="shared" si="0"/>
        <v>3.5</v>
      </c>
      <c r="G11" s="57"/>
    </row>
    <row r="12" spans="1:7" ht="17.25" x14ac:dyDescent="0.3">
      <c r="A12" s="30" t="s">
        <v>17</v>
      </c>
      <c r="B12" s="11">
        <v>1</v>
      </c>
      <c r="C12" s="6">
        <v>1</v>
      </c>
      <c r="D12" s="25">
        <v>4</v>
      </c>
      <c r="E12" s="25" t="s">
        <v>52</v>
      </c>
      <c r="F12" s="55">
        <f t="shared" si="0"/>
        <v>4</v>
      </c>
      <c r="G12" s="57"/>
    </row>
    <row r="13" spans="1:7" ht="17.25" x14ac:dyDescent="0.3">
      <c r="A13" s="30" t="s">
        <v>30</v>
      </c>
      <c r="B13" s="11">
        <v>1</v>
      </c>
      <c r="C13" s="6">
        <v>1</v>
      </c>
      <c r="D13" s="25">
        <v>4</v>
      </c>
      <c r="E13" s="25" t="s">
        <v>52</v>
      </c>
      <c r="F13" s="55">
        <f t="shared" si="0"/>
        <v>4</v>
      </c>
      <c r="G13" s="57"/>
    </row>
    <row r="14" spans="1:7" ht="17.25" x14ac:dyDescent="0.3">
      <c r="A14" s="30" t="s">
        <v>18</v>
      </c>
      <c r="B14" s="11">
        <v>1</v>
      </c>
      <c r="C14" s="6">
        <v>1</v>
      </c>
      <c r="D14" s="25">
        <v>8</v>
      </c>
      <c r="E14" s="25" t="s">
        <v>52</v>
      </c>
      <c r="F14" s="55">
        <f t="shared" si="0"/>
        <v>8</v>
      </c>
      <c r="G14" s="57"/>
    </row>
    <row r="15" spans="1:7" ht="17.25" x14ac:dyDescent="0.3">
      <c r="A15" s="30" t="s">
        <v>19</v>
      </c>
      <c r="B15" s="11">
        <v>2</v>
      </c>
      <c r="C15" s="6">
        <v>1</v>
      </c>
      <c r="D15" s="25">
        <v>19</v>
      </c>
      <c r="E15" s="25" t="s">
        <v>52</v>
      </c>
      <c r="F15" s="55">
        <f t="shared" si="0"/>
        <v>9.5</v>
      </c>
      <c r="G15" s="57"/>
    </row>
    <row r="16" spans="1:7" ht="17.25" x14ac:dyDescent="0.3">
      <c r="A16" s="30" t="s">
        <v>20</v>
      </c>
      <c r="B16" s="11">
        <v>4</v>
      </c>
      <c r="C16" s="6">
        <v>1</v>
      </c>
      <c r="D16" s="25">
        <v>29</v>
      </c>
      <c r="E16" s="25" t="s">
        <v>52</v>
      </c>
      <c r="F16" s="55">
        <f t="shared" si="0"/>
        <v>7.25</v>
      </c>
      <c r="G16" s="57"/>
    </row>
    <row r="17" spans="1:7" ht="17.25" x14ac:dyDescent="0.3">
      <c r="A17" s="30" t="s">
        <v>33</v>
      </c>
      <c r="B17" s="11">
        <v>9</v>
      </c>
      <c r="C17" s="6">
        <v>1</v>
      </c>
      <c r="D17" s="25">
        <v>27</v>
      </c>
      <c r="E17" s="25">
        <v>1</v>
      </c>
      <c r="F17" s="55">
        <f t="shared" si="0"/>
        <v>3</v>
      </c>
      <c r="G17" s="57">
        <f t="shared" si="0"/>
        <v>1</v>
      </c>
    </row>
    <row r="18" spans="1:7" ht="17.25" x14ac:dyDescent="0.3">
      <c r="A18" s="30" t="s">
        <v>21</v>
      </c>
      <c r="B18" s="11">
        <v>18</v>
      </c>
      <c r="C18" s="6">
        <v>2</v>
      </c>
      <c r="D18" s="25">
        <v>57</v>
      </c>
      <c r="E18" s="25" t="s">
        <v>52</v>
      </c>
      <c r="F18" s="55">
        <f t="shared" si="0"/>
        <v>3.1666666666666665</v>
      </c>
      <c r="G18" s="57"/>
    </row>
    <row r="19" spans="1:7" ht="17.25" x14ac:dyDescent="0.3">
      <c r="A19" s="30" t="s">
        <v>22</v>
      </c>
      <c r="B19" s="11">
        <v>5</v>
      </c>
      <c r="C19" s="6">
        <v>1</v>
      </c>
      <c r="D19" s="25">
        <v>30</v>
      </c>
      <c r="E19" s="25" t="s">
        <v>52</v>
      </c>
      <c r="F19" s="55">
        <f t="shared" si="0"/>
        <v>6</v>
      </c>
      <c r="G19" s="57"/>
    </row>
    <row r="20" spans="1:7" ht="17.25" x14ac:dyDescent="0.3">
      <c r="A20" s="30" t="s">
        <v>23</v>
      </c>
      <c r="B20" s="11">
        <v>7</v>
      </c>
      <c r="C20" s="6">
        <v>1</v>
      </c>
      <c r="D20" s="25">
        <v>40</v>
      </c>
      <c r="E20" s="25">
        <v>1</v>
      </c>
      <c r="F20" s="55">
        <f t="shared" si="0"/>
        <v>5.7142857142857144</v>
      </c>
      <c r="G20" s="57">
        <f t="shared" si="0"/>
        <v>1</v>
      </c>
    </row>
    <row r="21" spans="1:7" ht="17.25" x14ac:dyDescent="0.3">
      <c r="A21" s="30" t="s">
        <v>31</v>
      </c>
      <c r="B21" s="11">
        <v>5</v>
      </c>
      <c r="C21" s="6">
        <v>1</v>
      </c>
      <c r="D21" s="25">
        <v>16</v>
      </c>
      <c r="E21" s="25" t="s">
        <v>52</v>
      </c>
      <c r="F21" s="55">
        <f t="shared" si="0"/>
        <v>3.2</v>
      </c>
      <c r="G21" s="57"/>
    </row>
    <row r="22" spans="1:7" ht="17.25" x14ac:dyDescent="0.3">
      <c r="A22" s="30" t="s">
        <v>13</v>
      </c>
      <c r="B22" s="11">
        <v>14</v>
      </c>
      <c r="C22" s="6">
        <v>2</v>
      </c>
      <c r="D22" s="25">
        <v>64</v>
      </c>
      <c r="E22" s="25" t="s">
        <v>52</v>
      </c>
      <c r="F22" s="55">
        <f t="shared" si="0"/>
        <v>4.5714285714285712</v>
      </c>
      <c r="G22" s="57"/>
    </row>
    <row r="23" spans="1:7" ht="17.25" x14ac:dyDescent="0.3">
      <c r="A23" s="30" t="s">
        <v>55</v>
      </c>
      <c r="B23" s="11">
        <v>1</v>
      </c>
      <c r="C23" s="6">
        <v>1</v>
      </c>
      <c r="D23" s="25">
        <v>2</v>
      </c>
      <c r="E23" s="25" t="s">
        <v>52</v>
      </c>
      <c r="F23" s="55">
        <f t="shared" si="0"/>
        <v>2</v>
      </c>
      <c r="G23" s="57"/>
    </row>
    <row r="24" spans="1:7" ht="17.25" x14ac:dyDescent="0.3">
      <c r="A24" s="30" t="s">
        <v>24</v>
      </c>
      <c r="B24" s="11">
        <v>6</v>
      </c>
      <c r="C24" s="6">
        <v>1</v>
      </c>
      <c r="D24" s="25">
        <v>13</v>
      </c>
      <c r="E24" s="25" t="s">
        <v>52</v>
      </c>
      <c r="F24" s="55">
        <f t="shared" si="0"/>
        <v>2.1666666666666665</v>
      </c>
      <c r="G24" s="57"/>
    </row>
    <row r="25" spans="1:7" ht="17.25" x14ac:dyDescent="0.3">
      <c r="A25" s="30" t="s">
        <v>32</v>
      </c>
      <c r="B25" s="11">
        <v>11</v>
      </c>
      <c r="C25" s="6">
        <v>1</v>
      </c>
      <c r="D25" s="25">
        <v>26</v>
      </c>
      <c r="E25" s="25" t="s">
        <v>52</v>
      </c>
      <c r="F25" s="55">
        <f t="shared" si="0"/>
        <v>2.3636363636363638</v>
      </c>
      <c r="G25" s="57"/>
    </row>
    <row r="26" spans="1:7" ht="17.25" x14ac:dyDescent="0.3">
      <c r="A26" s="30" t="s">
        <v>56</v>
      </c>
      <c r="B26" s="11">
        <v>1</v>
      </c>
      <c r="C26" s="6">
        <v>1</v>
      </c>
      <c r="D26" s="25">
        <v>3</v>
      </c>
      <c r="E26" s="25" t="s">
        <v>52</v>
      </c>
      <c r="F26" s="55">
        <f t="shared" si="0"/>
        <v>3</v>
      </c>
      <c r="G26" s="57"/>
    </row>
    <row r="27" spans="1:7" ht="17.25" x14ac:dyDescent="0.3">
      <c r="A27" s="30" t="s">
        <v>34</v>
      </c>
      <c r="B27" s="11">
        <v>7</v>
      </c>
      <c r="C27" s="6">
        <v>1</v>
      </c>
      <c r="D27" s="25">
        <v>17</v>
      </c>
      <c r="E27" s="25" t="s">
        <v>52</v>
      </c>
      <c r="F27" s="55">
        <f t="shared" si="0"/>
        <v>2.4285714285714284</v>
      </c>
      <c r="G27" s="57"/>
    </row>
    <row r="28" spans="1:7" ht="17.25" x14ac:dyDescent="0.3">
      <c r="A28" s="30" t="s">
        <v>57</v>
      </c>
      <c r="B28" s="11">
        <v>3</v>
      </c>
      <c r="C28" s="6">
        <v>1</v>
      </c>
      <c r="D28" s="25">
        <v>2</v>
      </c>
      <c r="E28" s="25" t="s">
        <v>52</v>
      </c>
      <c r="F28" s="55">
        <f t="shared" si="0"/>
        <v>0.66666666666666663</v>
      </c>
      <c r="G28" s="57"/>
    </row>
    <row r="29" spans="1:7" ht="17.25" x14ac:dyDescent="0.3">
      <c r="A29" s="30" t="s">
        <v>58</v>
      </c>
      <c r="B29" s="11">
        <v>3</v>
      </c>
      <c r="C29" s="6">
        <v>1</v>
      </c>
      <c r="D29" s="25">
        <v>5</v>
      </c>
      <c r="E29" s="25" t="s">
        <v>52</v>
      </c>
      <c r="F29" s="55">
        <f t="shared" si="0"/>
        <v>1.6666666666666667</v>
      </c>
      <c r="G29" s="57"/>
    </row>
    <row r="30" spans="1:7" ht="17.25" x14ac:dyDescent="0.3">
      <c r="A30" s="30" t="s">
        <v>59</v>
      </c>
      <c r="B30" s="11">
        <v>4</v>
      </c>
      <c r="C30" s="6">
        <v>1</v>
      </c>
      <c r="D30" s="25">
        <v>5</v>
      </c>
      <c r="E30" s="25" t="s">
        <v>52</v>
      </c>
      <c r="F30" s="55">
        <f t="shared" si="0"/>
        <v>1.25</v>
      </c>
      <c r="G30" s="57"/>
    </row>
    <row r="31" spans="1:7" ht="17.25" x14ac:dyDescent="0.3">
      <c r="A31" s="30" t="s">
        <v>60</v>
      </c>
      <c r="B31" s="11">
        <v>2</v>
      </c>
      <c r="C31" s="6">
        <v>1</v>
      </c>
      <c r="D31" s="25">
        <v>3</v>
      </c>
      <c r="E31" s="25" t="s">
        <v>52</v>
      </c>
      <c r="F31" s="55">
        <f t="shared" si="0"/>
        <v>1.5</v>
      </c>
      <c r="G31" s="57"/>
    </row>
    <row r="32" spans="1:7" ht="17.25" x14ac:dyDescent="0.3">
      <c r="A32" s="30" t="s">
        <v>61</v>
      </c>
      <c r="B32" s="11">
        <v>4</v>
      </c>
      <c r="C32" s="6">
        <v>1</v>
      </c>
      <c r="D32" s="25">
        <v>12</v>
      </c>
      <c r="E32" s="25" t="s">
        <v>52</v>
      </c>
      <c r="F32" s="55">
        <f t="shared" si="0"/>
        <v>3</v>
      </c>
      <c r="G32" s="57"/>
    </row>
    <row r="33" spans="1:7" ht="17.25" x14ac:dyDescent="0.3">
      <c r="A33" s="32" t="s">
        <v>29</v>
      </c>
      <c r="B33" s="12">
        <f>SUM(B8:B32)</f>
        <v>145</v>
      </c>
      <c r="C33" s="13" t="s">
        <v>62</v>
      </c>
      <c r="D33" s="17">
        <f>SUM(D8:D32)</f>
        <v>569</v>
      </c>
      <c r="E33" s="17">
        <f>SUM(E8:E32)</f>
        <v>2</v>
      </c>
      <c r="F33" s="56">
        <f>D33/B33</f>
        <v>3.9241379310344828</v>
      </c>
      <c r="G33" s="35">
        <f>AVERAGE(G17,G20)</f>
        <v>1</v>
      </c>
    </row>
    <row r="34" spans="1:7" ht="17.25" x14ac:dyDescent="0.3">
      <c r="A34" s="30" t="s">
        <v>36</v>
      </c>
      <c r="B34" s="11">
        <v>14</v>
      </c>
      <c r="C34" s="28"/>
      <c r="D34" s="25">
        <v>39</v>
      </c>
      <c r="E34" s="26"/>
      <c r="F34" s="55">
        <f t="shared" ref="F34:G38" si="1">D34/B34</f>
        <v>2.7857142857142856</v>
      </c>
      <c r="G34" s="58"/>
    </row>
    <row r="35" spans="1:7" ht="17.25" x14ac:dyDescent="0.3">
      <c r="A35" s="30" t="s">
        <v>25</v>
      </c>
      <c r="B35" s="11">
        <v>21</v>
      </c>
      <c r="C35" s="6">
        <v>2</v>
      </c>
      <c r="D35" s="25">
        <v>62</v>
      </c>
      <c r="E35" s="25" t="s">
        <v>52</v>
      </c>
      <c r="F35" s="55">
        <f t="shared" si="1"/>
        <v>2.9523809523809526</v>
      </c>
      <c r="G35" s="57"/>
    </row>
    <row r="36" spans="1:7" ht="17.25" x14ac:dyDescent="0.3">
      <c r="A36" s="30" t="s">
        <v>26</v>
      </c>
      <c r="B36" s="11">
        <v>5</v>
      </c>
      <c r="C36" s="6">
        <v>1</v>
      </c>
      <c r="D36" s="25">
        <v>18</v>
      </c>
      <c r="E36" s="25" t="s">
        <v>52</v>
      </c>
      <c r="F36" s="55">
        <f t="shared" si="1"/>
        <v>3.6</v>
      </c>
      <c r="G36" s="57"/>
    </row>
    <row r="37" spans="1:7" ht="17.25" x14ac:dyDescent="0.3">
      <c r="A37" s="30" t="s">
        <v>27</v>
      </c>
      <c r="B37" s="11">
        <v>14</v>
      </c>
      <c r="C37" s="6">
        <v>1</v>
      </c>
      <c r="D37" s="25">
        <v>35</v>
      </c>
      <c r="E37" s="25">
        <v>1</v>
      </c>
      <c r="F37" s="55">
        <f t="shared" si="1"/>
        <v>2.5</v>
      </c>
      <c r="G37" s="57">
        <f t="shared" si="1"/>
        <v>1</v>
      </c>
    </row>
    <row r="38" spans="1:7" ht="17.25" x14ac:dyDescent="0.3">
      <c r="A38" s="30" t="s">
        <v>28</v>
      </c>
      <c r="B38" s="11">
        <v>23</v>
      </c>
      <c r="C38" s="6">
        <v>2</v>
      </c>
      <c r="D38" s="25">
        <v>57</v>
      </c>
      <c r="E38" s="25">
        <v>1</v>
      </c>
      <c r="F38" s="55">
        <f t="shared" si="1"/>
        <v>2.4782608695652173</v>
      </c>
      <c r="G38" s="57">
        <f t="shared" si="1"/>
        <v>0.5</v>
      </c>
    </row>
    <row r="39" spans="1:7" ht="17.25" x14ac:dyDescent="0.3">
      <c r="A39" s="32" t="s">
        <v>35</v>
      </c>
      <c r="B39" s="12">
        <f>SUM(B34:B38)</f>
        <v>77</v>
      </c>
      <c r="C39" s="12">
        <f>SUM(C34:C38)</f>
        <v>6</v>
      </c>
      <c r="D39" s="17">
        <f>SUM(D34:D38)</f>
        <v>211</v>
      </c>
      <c r="E39" s="17">
        <f>SUM(E34:E38)</f>
        <v>2</v>
      </c>
      <c r="F39" s="56">
        <f>D39/B39</f>
        <v>2.7402597402597402</v>
      </c>
      <c r="G39" s="35">
        <f>AVERAGE(G37,G38)</f>
        <v>0.75</v>
      </c>
    </row>
    <row r="40" spans="1:7" ht="20.25" thickBot="1" x14ac:dyDescent="0.35">
      <c r="A40" s="18" t="s">
        <v>6</v>
      </c>
      <c r="B40" s="19">
        <f>B33+B39</f>
        <v>222</v>
      </c>
      <c r="C40" s="20">
        <v>19</v>
      </c>
      <c r="D40" s="19">
        <f>D33+D39</f>
        <v>780</v>
      </c>
      <c r="E40" s="19">
        <f>E33+E39</f>
        <v>4</v>
      </c>
      <c r="F40" s="54">
        <f>D40/B40</f>
        <v>3.5135135135135136</v>
      </c>
      <c r="G40" s="36">
        <f>AVERAGE(G37,G20,G17,G38)</f>
        <v>0.875</v>
      </c>
    </row>
  </sheetData>
  <mergeCells count="6">
    <mergeCell ref="A2:G2"/>
    <mergeCell ref="A3:G3"/>
    <mergeCell ref="A6:A7"/>
    <mergeCell ref="B6:C6"/>
    <mergeCell ref="D6:E6"/>
    <mergeCell ref="F6:G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51"/>
  <sheetViews>
    <sheetView workbookViewId="0">
      <selection activeCell="A3" sqref="A3:G3"/>
    </sheetView>
  </sheetViews>
  <sheetFormatPr defaultRowHeight="16.5" x14ac:dyDescent="0.3"/>
  <cols>
    <col min="1" max="2" width="15.625" customWidth="1"/>
    <col min="3" max="3" width="15.625" style="9" customWidth="1"/>
    <col min="4" max="4" width="15.625" style="15" customWidth="1"/>
    <col min="5" max="7" width="15.625" style="7" customWidth="1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7.75" customHeight="1" thickBot="1" x14ac:dyDescent="0.35">
      <c r="A3" s="63" t="s">
        <v>77</v>
      </c>
      <c r="B3" s="64"/>
      <c r="C3" s="64"/>
      <c r="D3" s="64"/>
      <c r="E3" s="64"/>
      <c r="F3" s="64"/>
      <c r="G3" s="65"/>
    </row>
    <row r="4" spans="1:7" ht="12.75" customHeight="1" thickTop="1" x14ac:dyDescent="0.3">
      <c r="A4" s="2"/>
      <c r="B4" s="2"/>
      <c r="C4" s="8"/>
      <c r="D4" s="14"/>
      <c r="E4" s="2"/>
      <c r="F4" s="2"/>
      <c r="G4" s="2"/>
    </row>
    <row r="5" spans="1:7" ht="15.75" customHeight="1" thickBot="1" x14ac:dyDescent="0.35">
      <c r="A5" s="1" t="s">
        <v>11</v>
      </c>
      <c r="B5" s="1"/>
      <c r="G5" s="22" t="s">
        <v>76</v>
      </c>
    </row>
    <row r="6" spans="1:7" ht="22.5" customHeight="1" x14ac:dyDescent="0.3">
      <c r="A6" s="66" t="s">
        <v>7</v>
      </c>
      <c r="B6" s="66" t="s">
        <v>1</v>
      </c>
      <c r="C6" s="71" t="s">
        <v>51</v>
      </c>
      <c r="D6" s="73" t="s">
        <v>2</v>
      </c>
      <c r="E6" s="74"/>
      <c r="F6" s="74"/>
      <c r="G6" s="75" t="s">
        <v>49</v>
      </c>
    </row>
    <row r="7" spans="1:7" ht="22.5" customHeight="1" x14ac:dyDescent="0.3">
      <c r="A7" s="67"/>
      <c r="B7" s="67"/>
      <c r="C7" s="72"/>
      <c r="D7" s="16" t="s">
        <v>47</v>
      </c>
      <c r="E7" s="3" t="s">
        <v>48</v>
      </c>
      <c r="F7" s="21" t="s">
        <v>50</v>
      </c>
      <c r="G7" s="76"/>
    </row>
    <row r="8" spans="1:7" ht="22.5" customHeight="1" x14ac:dyDescent="0.3">
      <c r="A8" s="82" t="s">
        <v>37</v>
      </c>
      <c r="B8" s="50" t="s">
        <v>33</v>
      </c>
      <c r="C8" s="11">
        <v>1</v>
      </c>
      <c r="D8" s="25">
        <v>6</v>
      </c>
      <c r="E8" s="25" t="s">
        <v>52</v>
      </c>
      <c r="F8" s="51">
        <f>SUM(D8:E8)</f>
        <v>6</v>
      </c>
      <c r="G8" s="31"/>
    </row>
    <row r="9" spans="1:7" ht="22.5" customHeight="1" x14ac:dyDescent="0.3">
      <c r="A9" s="83"/>
      <c r="B9" s="50" t="s">
        <v>0</v>
      </c>
      <c r="C9" s="11">
        <v>1</v>
      </c>
      <c r="D9" s="25">
        <v>13</v>
      </c>
      <c r="E9" s="25" t="s">
        <v>52</v>
      </c>
      <c r="F9" s="51">
        <f t="shared" ref="F9:F37" si="0">SUM(D9:E9)</f>
        <v>13</v>
      </c>
      <c r="G9" s="31"/>
    </row>
    <row r="10" spans="1:7" ht="22.5" customHeight="1" x14ac:dyDescent="0.3">
      <c r="A10" s="84"/>
      <c r="B10" s="50" t="s">
        <v>44</v>
      </c>
      <c r="C10" s="11">
        <v>1</v>
      </c>
      <c r="D10" s="25">
        <v>23</v>
      </c>
      <c r="E10" s="25">
        <v>1</v>
      </c>
      <c r="F10" s="51">
        <f t="shared" si="0"/>
        <v>24</v>
      </c>
      <c r="G10" s="31"/>
    </row>
    <row r="11" spans="1:7" ht="22.5" customHeight="1" x14ac:dyDescent="0.3">
      <c r="A11" s="82" t="s">
        <v>45</v>
      </c>
      <c r="B11" s="50" t="s">
        <v>46</v>
      </c>
      <c r="C11" s="11">
        <v>1</v>
      </c>
      <c r="D11" s="27"/>
      <c r="E11" s="25">
        <v>1</v>
      </c>
      <c r="F11" s="51">
        <f>SUM(D11:E11)</f>
        <v>1</v>
      </c>
      <c r="G11" s="52" t="s">
        <v>53</v>
      </c>
    </row>
    <row r="12" spans="1:7" ht="22.5" customHeight="1" x14ac:dyDescent="0.3">
      <c r="A12" s="84"/>
      <c r="B12" s="50" t="s">
        <v>63</v>
      </c>
      <c r="C12" s="11">
        <v>1</v>
      </c>
      <c r="D12" s="27"/>
      <c r="E12" s="25">
        <v>3</v>
      </c>
      <c r="F12" s="51">
        <f>SUM(D12:E12)</f>
        <v>3</v>
      </c>
      <c r="G12" s="52" t="s">
        <v>53</v>
      </c>
    </row>
    <row r="13" spans="1:7" ht="22.5" customHeight="1" x14ac:dyDescent="0.3">
      <c r="A13" s="82" t="s">
        <v>64</v>
      </c>
      <c r="B13" s="50" t="s">
        <v>65</v>
      </c>
      <c r="C13" s="11">
        <v>1</v>
      </c>
      <c r="D13" s="25">
        <v>6</v>
      </c>
      <c r="E13" s="25" t="s">
        <v>52</v>
      </c>
      <c r="F13" s="51">
        <f t="shared" si="0"/>
        <v>6</v>
      </c>
      <c r="G13" s="31"/>
    </row>
    <row r="14" spans="1:7" ht="22.5" customHeight="1" x14ac:dyDescent="0.3">
      <c r="A14" s="83"/>
      <c r="B14" s="50" t="s">
        <v>38</v>
      </c>
      <c r="C14" s="11">
        <v>1</v>
      </c>
      <c r="D14" s="25">
        <v>8</v>
      </c>
      <c r="E14" s="25">
        <v>1</v>
      </c>
      <c r="F14" s="51">
        <f t="shared" si="0"/>
        <v>9</v>
      </c>
      <c r="G14" s="31"/>
    </row>
    <row r="15" spans="1:7" ht="22.5" customHeight="1" x14ac:dyDescent="0.3">
      <c r="A15" s="83"/>
      <c r="B15" s="50" t="s">
        <v>42</v>
      </c>
      <c r="C15" s="11">
        <v>1</v>
      </c>
      <c r="D15" s="25">
        <v>9</v>
      </c>
      <c r="E15" s="25">
        <v>1</v>
      </c>
      <c r="F15" s="51">
        <f t="shared" si="0"/>
        <v>10</v>
      </c>
      <c r="G15" s="31"/>
    </row>
    <row r="16" spans="1:7" ht="22.5" customHeight="1" x14ac:dyDescent="0.3">
      <c r="A16" s="83"/>
      <c r="B16" s="50" t="s">
        <v>66</v>
      </c>
      <c r="C16" s="11">
        <v>1</v>
      </c>
      <c r="D16" s="25">
        <v>2</v>
      </c>
      <c r="E16" s="25" t="s">
        <v>52</v>
      </c>
      <c r="F16" s="51">
        <f t="shared" si="0"/>
        <v>2</v>
      </c>
      <c r="G16" s="31"/>
    </row>
    <row r="17" spans="1:7" ht="22.5" customHeight="1" x14ac:dyDescent="0.3">
      <c r="A17" s="84"/>
      <c r="B17" s="50" t="s">
        <v>0</v>
      </c>
      <c r="C17" s="11">
        <v>1</v>
      </c>
      <c r="D17" s="25">
        <v>5</v>
      </c>
      <c r="E17" s="25" t="s">
        <v>52</v>
      </c>
      <c r="F17" s="51">
        <f t="shared" si="0"/>
        <v>5</v>
      </c>
      <c r="G17" s="31"/>
    </row>
    <row r="18" spans="1:7" ht="22.5" customHeight="1" x14ac:dyDescent="0.3">
      <c r="A18" s="53" t="s">
        <v>67</v>
      </c>
      <c r="B18" s="50" t="s">
        <v>44</v>
      </c>
      <c r="C18" s="11">
        <v>1</v>
      </c>
      <c r="D18" s="25">
        <v>5</v>
      </c>
      <c r="E18" s="25">
        <v>5</v>
      </c>
      <c r="F18" s="51">
        <f t="shared" si="0"/>
        <v>10</v>
      </c>
      <c r="G18" s="31"/>
    </row>
    <row r="19" spans="1:7" ht="22.5" customHeight="1" x14ac:dyDescent="0.3">
      <c r="A19" s="82" t="s">
        <v>68</v>
      </c>
      <c r="B19" s="50" t="s">
        <v>65</v>
      </c>
      <c r="C19" s="11">
        <v>1</v>
      </c>
      <c r="D19" s="25">
        <v>11</v>
      </c>
      <c r="E19" s="25">
        <v>1</v>
      </c>
      <c r="F19" s="51">
        <f t="shared" si="0"/>
        <v>12</v>
      </c>
      <c r="G19" s="31"/>
    </row>
    <row r="20" spans="1:7" ht="22.5" customHeight="1" x14ac:dyDescent="0.3">
      <c r="A20" s="83"/>
      <c r="B20" s="50" t="s">
        <v>44</v>
      </c>
      <c r="C20" s="11">
        <v>1</v>
      </c>
      <c r="D20" s="25">
        <v>19</v>
      </c>
      <c r="E20" s="25" t="s">
        <v>52</v>
      </c>
      <c r="F20" s="51">
        <f t="shared" si="0"/>
        <v>19</v>
      </c>
      <c r="G20" s="31"/>
    </row>
    <row r="21" spans="1:7" ht="22.5" customHeight="1" x14ac:dyDescent="0.3">
      <c r="A21" s="82" t="s">
        <v>39</v>
      </c>
      <c r="B21" s="50" t="s">
        <v>65</v>
      </c>
      <c r="C21" s="11">
        <v>1</v>
      </c>
      <c r="D21" s="25">
        <v>25</v>
      </c>
      <c r="E21" s="25">
        <v>4</v>
      </c>
      <c r="F21" s="51">
        <f t="shared" si="0"/>
        <v>29</v>
      </c>
      <c r="G21" s="31"/>
    </row>
    <row r="22" spans="1:7" ht="22.5" customHeight="1" x14ac:dyDescent="0.3">
      <c r="A22" s="83"/>
      <c r="B22" s="50" t="s">
        <v>66</v>
      </c>
      <c r="C22" s="11">
        <v>1</v>
      </c>
      <c r="D22" s="25">
        <v>0</v>
      </c>
      <c r="E22" s="25">
        <v>1</v>
      </c>
      <c r="F22" s="51">
        <f t="shared" si="0"/>
        <v>1</v>
      </c>
      <c r="G22" s="31"/>
    </row>
    <row r="23" spans="1:7" ht="22.5" customHeight="1" x14ac:dyDescent="0.3">
      <c r="A23" s="83"/>
      <c r="B23" s="50" t="s">
        <v>33</v>
      </c>
      <c r="C23" s="11">
        <v>1</v>
      </c>
      <c r="D23" s="25">
        <v>12</v>
      </c>
      <c r="E23" s="25" t="s">
        <v>52</v>
      </c>
      <c r="F23" s="51">
        <f t="shared" si="0"/>
        <v>12</v>
      </c>
      <c r="G23" s="31"/>
    </row>
    <row r="24" spans="1:7" ht="22.5" customHeight="1" x14ac:dyDescent="0.3">
      <c r="A24" s="83"/>
      <c r="B24" s="50" t="s">
        <v>0</v>
      </c>
      <c r="C24" s="11">
        <v>1</v>
      </c>
      <c r="D24" s="25">
        <v>9</v>
      </c>
      <c r="E24" s="25" t="s">
        <v>52</v>
      </c>
      <c r="F24" s="51">
        <f t="shared" si="0"/>
        <v>9</v>
      </c>
      <c r="G24" s="31"/>
    </row>
    <row r="25" spans="1:7" ht="22.5" customHeight="1" x14ac:dyDescent="0.3">
      <c r="A25" s="84"/>
      <c r="B25" s="50" t="s">
        <v>40</v>
      </c>
      <c r="C25" s="11">
        <v>1</v>
      </c>
      <c r="D25" s="25">
        <v>15</v>
      </c>
      <c r="E25" s="25" t="s">
        <v>52</v>
      </c>
      <c r="F25" s="51">
        <f t="shared" si="0"/>
        <v>15</v>
      </c>
      <c r="G25" s="31"/>
    </row>
    <row r="26" spans="1:7" ht="22.5" customHeight="1" x14ac:dyDescent="0.3">
      <c r="A26" s="82" t="s">
        <v>41</v>
      </c>
      <c r="B26" s="50" t="s">
        <v>65</v>
      </c>
      <c r="C26" s="11">
        <v>1</v>
      </c>
      <c r="D26" s="25">
        <v>18</v>
      </c>
      <c r="E26" s="25" t="s">
        <v>52</v>
      </c>
      <c r="F26" s="51">
        <f t="shared" si="0"/>
        <v>18</v>
      </c>
      <c r="G26" s="31"/>
    </row>
    <row r="27" spans="1:7" ht="22.5" customHeight="1" x14ac:dyDescent="0.3">
      <c r="A27" s="83"/>
      <c r="B27" s="50" t="s">
        <v>38</v>
      </c>
      <c r="C27" s="11">
        <v>1</v>
      </c>
      <c r="D27" s="25">
        <v>10</v>
      </c>
      <c r="E27" s="25" t="s">
        <v>52</v>
      </c>
      <c r="F27" s="51">
        <f t="shared" si="0"/>
        <v>10</v>
      </c>
      <c r="G27" s="31"/>
    </row>
    <row r="28" spans="1:7" ht="22.5" customHeight="1" x14ac:dyDescent="0.3">
      <c r="A28" s="83"/>
      <c r="B28" s="50" t="s">
        <v>66</v>
      </c>
      <c r="C28" s="11">
        <v>1</v>
      </c>
      <c r="D28" s="25">
        <v>2</v>
      </c>
      <c r="E28" s="25">
        <v>1</v>
      </c>
      <c r="F28" s="51">
        <f t="shared" si="0"/>
        <v>3</v>
      </c>
      <c r="G28" s="31"/>
    </row>
    <row r="29" spans="1:7" ht="22.5" customHeight="1" x14ac:dyDescent="0.3">
      <c r="A29" s="84"/>
      <c r="B29" s="50" t="s">
        <v>0</v>
      </c>
      <c r="C29" s="11">
        <v>1</v>
      </c>
      <c r="D29" s="25">
        <v>9</v>
      </c>
      <c r="E29" s="25" t="s">
        <v>52</v>
      </c>
      <c r="F29" s="51">
        <f t="shared" si="0"/>
        <v>9</v>
      </c>
      <c r="G29" s="31"/>
    </row>
    <row r="30" spans="1:7" ht="22.5" customHeight="1" x14ac:dyDescent="0.3">
      <c r="A30" s="82" t="s">
        <v>43</v>
      </c>
      <c r="B30" s="50" t="s">
        <v>65</v>
      </c>
      <c r="C30" s="11">
        <v>1</v>
      </c>
      <c r="D30" s="25">
        <v>2</v>
      </c>
      <c r="E30" s="25">
        <v>3</v>
      </c>
      <c r="F30" s="51">
        <f t="shared" si="0"/>
        <v>5</v>
      </c>
      <c r="G30" s="31"/>
    </row>
    <row r="31" spans="1:7" ht="22.5" customHeight="1" x14ac:dyDescent="0.3">
      <c r="A31" s="83"/>
      <c r="B31" s="50" t="s">
        <v>38</v>
      </c>
      <c r="C31" s="11">
        <v>2</v>
      </c>
      <c r="D31" s="25">
        <v>3</v>
      </c>
      <c r="E31" s="25" t="s">
        <v>52</v>
      </c>
      <c r="F31" s="51">
        <f t="shared" si="0"/>
        <v>3</v>
      </c>
      <c r="G31" s="31"/>
    </row>
    <row r="32" spans="1:7" ht="22.5" customHeight="1" x14ac:dyDescent="0.3">
      <c r="A32" s="83"/>
      <c r="B32" s="50" t="s">
        <v>42</v>
      </c>
      <c r="C32" s="11">
        <v>1</v>
      </c>
      <c r="D32" s="25">
        <v>3</v>
      </c>
      <c r="E32" s="25" t="s">
        <v>52</v>
      </c>
      <c r="F32" s="51">
        <f t="shared" si="0"/>
        <v>3</v>
      </c>
      <c r="G32" s="31"/>
    </row>
    <row r="33" spans="1:7" ht="22.5" customHeight="1" x14ac:dyDescent="0.3">
      <c r="A33" s="83"/>
      <c r="B33" s="50" t="s">
        <v>69</v>
      </c>
      <c r="C33" s="11">
        <v>1</v>
      </c>
      <c r="D33" s="25">
        <v>8</v>
      </c>
      <c r="E33" s="25" t="s">
        <v>52</v>
      </c>
      <c r="F33" s="51">
        <f t="shared" si="0"/>
        <v>8</v>
      </c>
      <c r="G33" s="31"/>
    </row>
    <row r="34" spans="1:7" ht="22.5" customHeight="1" x14ac:dyDescent="0.3">
      <c r="A34" s="83"/>
      <c r="B34" s="50" t="s">
        <v>63</v>
      </c>
      <c r="C34" s="11">
        <v>1</v>
      </c>
      <c r="D34" s="25">
        <v>12</v>
      </c>
      <c r="E34" s="25">
        <v>2</v>
      </c>
      <c r="F34" s="51">
        <f t="shared" si="0"/>
        <v>14</v>
      </c>
      <c r="G34" s="31"/>
    </row>
    <row r="35" spans="1:7" ht="22.5" customHeight="1" x14ac:dyDescent="0.3">
      <c r="A35" s="82" t="s">
        <v>70</v>
      </c>
      <c r="B35" s="50" t="s">
        <v>38</v>
      </c>
      <c r="C35" s="11">
        <v>1</v>
      </c>
      <c r="D35" s="25">
        <v>25</v>
      </c>
      <c r="E35" s="25" t="s">
        <v>52</v>
      </c>
      <c r="F35" s="51">
        <f t="shared" si="0"/>
        <v>25</v>
      </c>
      <c r="G35" s="31"/>
    </row>
    <row r="36" spans="1:7" ht="22.5" customHeight="1" x14ac:dyDescent="0.3">
      <c r="A36" s="84"/>
      <c r="B36" s="50" t="s">
        <v>30</v>
      </c>
      <c r="C36" s="11">
        <v>1</v>
      </c>
      <c r="D36" s="25">
        <v>3</v>
      </c>
      <c r="E36" s="25">
        <v>2</v>
      </c>
      <c r="F36" s="51">
        <f t="shared" si="0"/>
        <v>5</v>
      </c>
      <c r="G36" s="31"/>
    </row>
    <row r="37" spans="1:7" ht="22.5" customHeight="1" x14ac:dyDescent="0.3">
      <c r="A37" s="53" t="s">
        <v>71</v>
      </c>
      <c r="B37" s="50" t="s">
        <v>0</v>
      </c>
      <c r="C37" s="11">
        <v>1</v>
      </c>
      <c r="D37" s="25">
        <v>1</v>
      </c>
      <c r="E37" s="25" t="s">
        <v>52</v>
      </c>
      <c r="F37" s="51">
        <f t="shared" si="0"/>
        <v>1</v>
      </c>
      <c r="G37" s="31"/>
    </row>
    <row r="38" spans="1:7" ht="22.5" customHeight="1" thickBot="1" x14ac:dyDescent="0.35">
      <c r="A38" s="80" t="s">
        <v>6</v>
      </c>
      <c r="B38" s="81"/>
      <c r="C38" s="19">
        <f>SUM(C8:C37)</f>
        <v>31</v>
      </c>
      <c r="D38" s="19">
        <f>SUM(D8:D37)</f>
        <v>264</v>
      </c>
      <c r="E38" s="19">
        <f>SUM(E8:E37)</f>
        <v>26</v>
      </c>
      <c r="F38" s="19">
        <f>SUM(F8:F37)</f>
        <v>290</v>
      </c>
      <c r="G38" s="34"/>
    </row>
    <row r="39" spans="1:7" ht="22.5" customHeight="1" x14ac:dyDescent="0.3"/>
    <row r="40" spans="1:7" ht="22.5" customHeight="1" x14ac:dyDescent="0.3"/>
    <row r="41" spans="1:7" ht="22.5" customHeight="1" x14ac:dyDescent="0.3"/>
    <row r="42" spans="1:7" ht="22.5" customHeight="1" x14ac:dyDescent="0.3"/>
    <row r="43" spans="1:7" ht="22.5" customHeight="1" x14ac:dyDescent="0.3"/>
    <row r="44" spans="1:7" ht="22.5" customHeight="1" x14ac:dyDescent="0.3"/>
    <row r="45" spans="1:7" ht="22.5" customHeight="1" x14ac:dyDescent="0.3"/>
    <row r="46" spans="1:7" ht="22.5" customHeight="1" x14ac:dyDescent="0.3"/>
    <row r="47" spans="1:7" ht="22.5" customHeight="1" x14ac:dyDescent="0.3"/>
    <row r="48" spans="1:7" ht="22.5" customHeight="1" x14ac:dyDescent="0.3"/>
    <row r="49" ht="22.5" customHeight="1" x14ac:dyDescent="0.3"/>
    <row r="50" ht="22.5" customHeight="1" x14ac:dyDescent="0.3"/>
    <row r="51" ht="22.5" customHeight="1" x14ac:dyDescent="0.3"/>
  </sheetData>
  <mergeCells count="16">
    <mergeCell ref="A30:A34"/>
    <mergeCell ref="A35:A36"/>
    <mergeCell ref="A38:B38"/>
    <mergeCell ref="A8:A10"/>
    <mergeCell ref="A11:A12"/>
    <mergeCell ref="A13:A17"/>
    <mergeCell ref="A19:A20"/>
    <mergeCell ref="A21:A25"/>
    <mergeCell ref="A26:A29"/>
    <mergeCell ref="A2:G2"/>
    <mergeCell ref="A3:G3"/>
    <mergeCell ref="A6:A7"/>
    <mergeCell ref="B6:B7"/>
    <mergeCell ref="C6:C7"/>
    <mergeCell ref="D6:F6"/>
    <mergeCell ref="G6:G7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0"/>
  <sheetViews>
    <sheetView workbookViewId="0">
      <selection activeCell="A3" sqref="A3:G3"/>
    </sheetView>
  </sheetViews>
  <sheetFormatPr defaultRowHeight="16.5" x14ac:dyDescent="0.3"/>
  <cols>
    <col min="1" max="1" width="15.625" customWidth="1"/>
    <col min="2" max="2" width="15.625" style="9" customWidth="1"/>
    <col min="3" max="3" width="15.625" style="7" customWidth="1"/>
    <col min="4" max="4" width="15.625" style="15" customWidth="1"/>
    <col min="5" max="7" width="15.625" style="7" customWidth="1"/>
    <col min="16" max="16" width="9" style="24"/>
    <col min="17" max="17" width="9" style="23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3.25" thickBot="1" x14ac:dyDescent="0.35">
      <c r="A3" s="63" t="s">
        <v>78</v>
      </c>
      <c r="B3" s="64"/>
      <c r="C3" s="64"/>
      <c r="D3" s="64"/>
      <c r="E3" s="64"/>
      <c r="F3" s="64"/>
      <c r="G3" s="65"/>
    </row>
    <row r="4" spans="1:7" ht="23.25" thickTop="1" x14ac:dyDescent="0.3">
      <c r="A4" s="2"/>
      <c r="B4" s="8"/>
      <c r="C4" s="2"/>
      <c r="D4" s="14"/>
      <c r="E4" s="2"/>
      <c r="F4" s="2"/>
      <c r="G4" s="2"/>
    </row>
    <row r="5" spans="1:7" ht="17.25" thickBot="1" x14ac:dyDescent="0.35">
      <c r="A5" s="1" t="s">
        <v>10</v>
      </c>
      <c r="G5" s="22" t="s">
        <v>79</v>
      </c>
    </row>
    <row r="6" spans="1:7" ht="17.25" x14ac:dyDescent="0.3">
      <c r="A6" s="66" t="s">
        <v>1</v>
      </c>
      <c r="B6" s="68" t="s">
        <v>51</v>
      </c>
      <c r="C6" s="68"/>
      <c r="D6" s="69" t="s">
        <v>2</v>
      </c>
      <c r="E6" s="69"/>
      <c r="F6" s="69" t="s">
        <v>3</v>
      </c>
      <c r="G6" s="70"/>
    </row>
    <row r="7" spans="1:7" ht="17.25" x14ac:dyDescent="0.3">
      <c r="A7" s="67"/>
      <c r="B7" s="10" t="s">
        <v>4</v>
      </c>
      <c r="C7" s="5" t="s">
        <v>8</v>
      </c>
      <c r="D7" s="16" t="s">
        <v>4</v>
      </c>
      <c r="E7" s="3" t="s">
        <v>8</v>
      </c>
      <c r="F7" s="4" t="s">
        <v>5</v>
      </c>
      <c r="G7" s="29" t="s">
        <v>9</v>
      </c>
    </row>
    <row r="8" spans="1:7" ht="17.25" x14ac:dyDescent="0.3">
      <c r="A8" s="30" t="s">
        <v>12</v>
      </c>
      <c r="B8" s="11">
        <v>16</v>
      </c>
      <c r="C8" s="6">
        <v>2</v>
      </c>
      <c r="D8" s="25">
        <v>53</v>
      </c>
      <c r="E8" s="25" t="s">
        <v>52</v>
      </c>
      <c r="F8" s="55">
        <f t="shared" ref="F8:G32" si="0">D8/B8</f>
        <v>3.3125</v>
      </c>
      <c r="G8" s="31"/>
    </row>
    <row r="9" spans="1:7" ht="17.25" x14ac:dyDescent="0.3">
      <c r="A9" s="30" t="s">
        <v>14</v>
      </c>
      <c r="B9" s="11">
        <v>14</v>
      </c>
      <c r="C9" s="6">
        <v>2</v>
      </c>
      <c r="D9" s="25">
        <v>41</v>
      </c>
      <c r="E9" s="25" t="s">
        <v>52</v>
      </c>
      <c r="F9" s="55">
        <f t="shared" si="0"/>
        <v>2.9285714285714284</v>
      </c>
      <c r="G9" s="31"/>
    </row>
    <row r="10" spans="1:7" ht="17.25" x14ac:dyDescent="0.3">
      <c r="A10" s="30" t="s">
        <v>15</v>
      </c>
      <c r="B10" s="11">
        <v>2</v>
      </c>
      <c r="C10" s="6">
        <v>1</v>
      </c>
      <c r="D10" s="25">
        <v>2</v>
      </c>
      <c r="E10" s="25" t="s">
        <v>52</v>
      </c>
      <c r="F10" s="55">
        <f t="shared" si="0"/>
        <v>1</v>
      </c>
      <c r="G10" s="31"/>
    </row>
    <row r="11" spans="1:7" ht="17.25" x14ac:dyDescent="0.3">
      <c r="A11" s="30" t="s">
        <v>16</v>
      </c>
      <c r="B11" s="11">
        <v>4</v>
      </c>
      <c r="C11" s="6">
        <v>1</v>
      </c>
      <c r="D11" s="25">
        <v>10</v>
      </c>
      <c r="E11" s="25" t="s">
        <v>52</v>
      </c>
      <c r="F11" s="55">
        <f t="shared" si="0"/>
        <v>2.5</v>
      </c>
      <c r="G11" s="31"/>
    </row>
    <row r="12" spans="1:7" ht="17.25" x14ac:dyDescent="0.3">
      <c r="A12" s="30" t="s">
        <v>17</v>
      </c>
      <c r="B12" s="11">
        <v>1</v>
      </c>
      <c r="C12" s="6">
        <v>1</v>
      </c>
      <c r="D12" s="25">
        <v>1</v>
      </c>
      <c r="E12" s="25" t="s">
        <v>52</v>
      </c>
      <c r="F12" s="55">
        <f t="shared" si="0"/>
        <v>1</v>
      </c>
      <c r="G12" s="31"/>
    </row>
    <row r="13" spans="1:7" ht="17.25" x14ac:dyDescent="0.3">
      <c r="A13" s="30" t="s">
        <v>30</v>
      </c>
      <c r="B13" s="11">
        <v>1</v>
      </c>
      <c r="C13" s="6">
        <v>1</v>
      </c>
      <c r="D13" s="25">
        <v>3</v>
      </c>
      <c r="E13" s="25" t="s">
        <v>52</v>
      </c>
      <c r="F13" s="55">
        <f t="shared" si="0"/>
        <v>3</v>
      </c>
      <c r="G13" s="31"/>
    </row>
    <row r="14" spans="1:7" ht="17.25" x14ac:dyDescent="0.3">
      <c r="A14" s="30" t="s">
        <v>18</v>
      </c>
      <c r="B14" s="11">
        <v>1</v>
      </c>
      <c r="C14" s="6">
        <v>1</v>
      </c>
      <c r="D14" s="25" t="s">
        <v>52</v>
      </c>
      <c r="E14" s="25" t="s">
        <v>52</v>
      </c>
      <c r="F14" s="55"/>
      <c r="G14" s="31"/>
    </row>
    <row r="15" spans="1:7" ht="17.25" x14ac:dyDescent="0.3">
      <c r="A15" s="30" t="s">
        <v>19</v>
      </c>
      <c r="B15" s="11">
        <v>2</v>
      </c>
      <c r="C15" s="6">
        <v>1</v>
      </c>
      <c r="D15" s="25">
        <v>8</v>
      </c>
      <c r="E15" s="25" t="s">
        <v>52</v>
      </c>
      <c r="F15" s="55">
        <f t="shared" si="0"/>
        <v>4</v>
      </c>
      <c r="G15" s="31"/>
    </row>
    <row r="16" spans="1:7" ht="17.25" x14ac:dyDescent="0.3">
      <c r="A16" s="30" t="s">
        <v>20</v>
      </c>
      <c r="B16" s="11">
        <v>4</v>
      </c>
      <c r="C16" s="6">
        <v>1</v>
      </c>
      <c r="D16" s="25">
        <v>18</v>
      </c>
      <c r="E16" s="25" t="s">
        <v>52</v>
      </c>
      <c r="F16" s="55">
        <f t="shared" si="0"/>
        <v>4.5</v>
      </c>
      <c r="G16" s="31"/>
    </row>
    <row r="17" spans="1:7" ht="17.25" x14ac:dyDescent="0.3">
      <c r="A17" s="30" t="s">
        <v>33</v>
      </c>
      <c r="B17" s="11">
        <v>9</v>
      </c>
      <c r="C17" s="6">
        <v>1</v>
      </c>
      <c r="D17" s="25">
        <v>15</v>
      </c>
      <c r="E17" s="25">
        <v>1</v>
      </c>
      <c r="F17" s="55">
        <f t="shared" si="0"/>
        <v>1.6666666666666667</v>
      </c>
      <c r="G17" s="57">
        <f t="shared" si="0"/>
        <v>1</v>
      </c>
    </row>
    <row r="18" spans="1:7" ht="17.25" x14ac:dyDescent="0.3">
      <c r="A18" s="30" t="s">
        <v>21</v>
      </c>
      <c r="B18" s="11">
        <v>18</v>
      </c>
      <c r="C18" s="6">
        <v>2</v>
      </c>
      <c r="D18" s="25">
        <v>35</v>
      </c>
      <c r="E18" s="25" t="s">
        <v>52</v>
      </c>
      <c r="F18" s="55">
        <f t="shared" si="0"/>
        <v>1.9444444444444444</v>
      </c>
      <c r="G18" s="57"/>
    </row>
    <row r="19" spans="1:7" ht="17.25" x14ac:dyDescent="0.3">
      <c r="A19" s="30" t="s">
        <v>22</v>
      </c>
      <c r="B19" s="11">
        <v>5</v>
      </c>
      <c r="C19" s="6">
        <v>1</v>
      </c>
      <c r="D19" s="25">
        <v>11</v>
      </c>
      <c r="E19" s="25" t="s">
        <v>52</v>
      </c>
      <c r="F19" s="55">
        <f t="shared" si="0"/>
        <v>2.2000000000000002</v>
      </c>
      <c r="G19" s="57"/>
    </row>
    <row r="20" spans="1:7" ht="17.25" x14ac:dyDescent="0.3">
      <c r="A20" s="30" t="s">
        <v>23</v>
      </c>
      <c r="B20" s="11">
        <v>7</v>
      </c>
      <c r="C20" s="6">
        <v>1</v>
      </c>
      <c r="D20" s="25">
        <v>22</v>
      </c>
      <c r="E20" s="25">
        <v>1</v>
      </c>
      <c r="F20" s="55">
        <f t="shared" si="0"/>
        <v>3.1428571428571428</v>
      </c>
      <c r="G20" s="57">
        <f t="shared" si="0"/>
        <v>1</v>
      </c>
    </row>
    <row r="21" spans="1:7" ht="17.25" x14ac:dyDescent="0.3">
      <c r="A21" s="30" t="s">
        <v>31</v>
      </c>
      <c r="B21" s="11">
        <v>5</v>
      </c>
      <c r="C21" s="6">
        <v>1</v>
      </c>
      <c r="D21" s="25">
        <v>10</v>
      </c>
      <c r="E21" s="25" t="s">
        <v>52</v>
      </c>
      <c r="F21" s="55">
        <f t="shared" si="0"/>
        <v>2</v>
      </c>
      <c r="G21" s="57"/>
    </row>
    <row r="22" spans="1:7" ht="17.25" x14ac:dyDescent="0.3">
      <c r="A22" s="30" t="s">
        <v>13</v>
      </c>
      <c r="B22" s="11">
        <v>14</v>
      </c>
      <c r="C22" s="6">
        <v>2</v>
      </c>
      <c r="D22" s="25">
        <v>33</v>
      </c>
      <c r="E22" s="25" t="s">
        <v>52</v>
      </c>
      <c r="F22" s="55">
        <f t="shared" si="0"/>
        <v>2.3571428571428572</v>
      </c>
      <c r="G22" s="57"/>
    </row>
    <row r="23" spans="1:7" ht="17.25" x14ac:dyDescent="0.3">
      <c r="A23" s="30" t="s">
        <v>55</v>
      </c>
      <c r="B23" s="11">
        <v>1</v>
      </c>
      <c r="C23" s="6">
        <v>1</v>
      </c>
      <c r="D23" s="25" t="s">
        <v>52</v>
      </c>
      <c r="E23" s="25" t="s">
        <v>52</v>
      </c>
      <c r="F23" s="55"/>
      <c r="G23" s="57"/>
    </row>
    <row r="24" spans="1:7" ht="17.25" x14ac:dyDescent="0.3">
      <c r="A24" s="30" t="s">
        <v>24</v>
      </c>
      <c r="B24" s="11">
        <v>6</v>
      </c>
      <c r="C24" s="6">
        <v>1</v>
      </c>
      <c r="D24" s="25">
        <v>9</v>
      </c>
      <c r="E24" s="25" t="s">
        <v>52</v>
      </c>
      <c r="F24" s="55">
        <f t="shared" si="0"/>
        <v>1.5</v>
      </c>
      <c r="G24" s="57"/>
    </row>
    <row r="25" spans="1:7" ht="17.25" x14ac:dyDescent="0.3">
      <c r="A25" s="30" t="s">
        <v>32</v>
      </c>
      <c r="B25" s="11">
        <v>11</v>
      </c>
      <c r="C25" s="6">
        <v>1</v>
      </c>
      <c r="D25" s="25">
        <v>17</v>
      </c>
      <c r="E25" s="25" t="s">
        <v>52</v>
      </c>
      <c r="F25" s="55">
        <f t="shared" si="0"/>
        <v>1.5454545454545454</v>
      </c>
      <c r="G25" s="57"/>
    </row>
    <row r="26" spans="1:7" ht="17.25" x14ac:dyDescent="0.3">
      <c r="A26" s="30" t="s">
        <v>56</v>
      </c>
      <c r="B26" s="11">
        <v>1</v>
      </c>
      <c r="C26" s="6">
        <v>1</v>
      </c>
      <c r="D26" s="25">
        <v>2</v>
      </c>
      <c r="E26" s="25" t="s">
        <v>52</v>
      </c>
      <c r="F26" s="55">
        <f t="shared" si="0"/>
        <v>2</v>
      </c>
      <c r="G26" s="57"/>
    </row>
    <row r="27" spans="1:7" ht="17.25" x14ac:dyDescent="0.3">
      <c r="A27" s="30" t="s">
        <v>34</v>
      </c>
      <c r="B27" s="11">
        <v>7</v>
      </c>
      <c r="C27" s="6">
        <v>1</v>
      </c>
      <c r="D27" s="25">
        <v>11</v>
      </c>
      <c r="E27" s="25" t="s">
        <v>52</v>
      </c>
      <c r="F27" s="55">
        <f t="shared" si="0"/>
        <v>1.5714285714285714</v>
      </c>
      <c r="G27" s="57"/>
    </row>
    <row r="28" spans="1:7" ht="17.25" x14ac:dyDescent="0.3">
      <c r="A28" s="30" t="s">
        <v>57</v>
      </c>
      <c r="B28" s="11">
        <v>3</v>
      </c>
      <c r="C28" s="6">
        <v>1</v>
      </c>
      <c r="D28" s="25">
        <v>1</v>
      </c>
      <c r="E28" s="25" t="s">
        <v>52</v>
      </c>
      <c r="F28" s="55">
        <f t="shared" si="0"/>
        <v>0.33333333333333331</v>
      </c>
      <c r="G28" s="57"/>
    </row>
    <row r="29" spans="1:7" ht="17.25" x14ac:dyDescent="0.3">
      <c r="A29" s="30" t="s">
        <v>58</v>
      </c>
      <c r="B29" s="11">
        <v>3</v>
      </c>
      <c r="C29" s="6">
        <v>1</v>
      </c>
      <c r="D29" s="25">
        <v>2</v>
      </c>
      <c r="E29" s="25" t="s">
        <v>52</v>
      </c>
      <c r="F29" s="55">
        <f t="shared" si="0"/>
        <v>0.66666666666666663</v>
      </c>
      <c r="G29" s="57"/>
    </row>
    <row r="30" spans="1:7" ht="17.25" x14ac:dyDescent="0.3">
      <c r="A30" s="30" t="s">
        <v>59</v>
      </c>
      <c r="B30" s="11">
        <v>4</v>
      </c>
      <c r="C30" s="6">
        <v>1</v>
      </c>
      <c r="D30" s="25">
        <v>4</v>
      </c>
      <c r="E30" s="25" t="s">
        <v>52</v>
      </c>
      <c r="F30" s="55">
        <f t="shared" si="0"/>
        <v>1</v>
      </c>
      <c r="G30" s="57"/>
    </row>
    <row r="31" spans="1:7" ht="17.25" x14ac:dyDescent="0.3">
      <c r="A31" s="30" t="s">
        <v>60</v>
      </c>
      <c r="B31" s="11">
        <v>2</v>
      </c>
      <c r="C31" s="6">
        <v>1</v>
      </c>
      <c r="D31" s="25">
        <v>3</v>
      </c>
      <c r="E31" s="25" t="s">
        <v>52</v>
      </c>
      <c r="F31" s="55">
        <f t="shared" si="0"/>
        <v>1.5</v>
      </c>
      <c r="G31" s="57"/>
    </row>
    <row r="32" spans="1:7" ht="17.25" x14ac:dyDescent="0.3">
      <c r="A32" s="30" t="s">
        <v>61</v>
      </c>
      <c r="B32" s="11">
        <v>4</v>
      </c>
      <c r="C32" s="6">
        <v>1</v>
      </c>
      <c r="D32" s="25">
        <v>6</v>
      </c>
      <c r="E32" s="25" t="s">
        <v>52</v>
      </c>
      <c r="F32" s="55">
        <f t="shared" si="0"/>
        <v>1.5</v>
      </c>
      <c r="G32" s="57"/>
    </row>
    <row r="33" spans="1:7" ht="17.25" x14ac:dyDescent="0.3">
      <c r="A33" s="32" t="s">
        <v>29</v>
      </c>
      <c r="B33" s="12">
        <f>SUM(B8:B32)</f>
        <v>145</v>
      </c>
      <c r="C33" s="13" t="s">
        <v>62</v>
      </c>
      <c r="D33" s="17">
        <f>SUM(D8:D32)</f>
        <v>317</v>
      </c>
      <c r="E33" s="17">
        <f>SUM(E8:E32)</f>
        <v>2</v>
      </c>
      <c r="F33" s="56">
        <f>D33/B33</f>
        <v>2.1862068965517243</v>
      </c>
      <c r="G33" s="35">
        <f>AVERAGE(G17,G20)</f>
        <v>1</v>
      </c>
    </row>
    <row r="34" spans="1:7" ht="17.25" x14ac:dyDescent="0.3">
      <c r="A34" s="30" t="s">
        <v>36</v>
      </c>
      <c r="B34" s="11">
        <v>14</v>
      </c>
      <c r="C34" s="28"/>
      <c r="D34" s="25">
        <v>23</v>
      </c>
      <c r="E34" s="26"/>
      <c r="F34" s="55">
        <f t="shared" ref="F34:G39" si="1">D34/B34</f>
        <v>1.6428571428571428</v>
      </c>
      <c r="G34" s="58"/>
    </row>
    <row r="35" spans="1:7" ht="17.25" x14ac:dyDescent="0.3">
      <c r="A35" s="30" t="s">
        <v>25</v>
      </c>
      <c r="B35" s="11">
        <v>21</v>
      </c>
      <c r="C35" s="6">
        <v>2</v>
      </c>
      <c r="D35" s="25">
        <v>30</v>
      </c>
      <c r="E35" s="25" t="s">
        <v>52</v>
      </c>
      <c r="F35" s="55">
        <f t="shared" si="1"/>
        <v>1.4285714285714286</v>
      </c>
      <c r="G35" s="57"/>
    </row>
    <row r="36" spans="1:7" ht="17.25" x14ac:dyDescent="0.3">
      <c r="A36" s="30" t="s">
        <v>26</v>
      </c>
      <c r="B36" s="11">
        <v>5</v>
      </c>
      <c r="C36" s="6">
        <v>1</v>
      </c>
      <c r="D36" s="25">
        <v>9</v>
      </c>
      <c r="E36" s="25" t="s">
        <v>52</v>
      </c>
      <c r="F36" s="55">
        <f t="shared" si="1"/>
        <v>1.8</v>
      </c>
      <c r="G36" s="57"/>
    </row>
    <row r="37" spans="1:7" ht="17.25" x14ac:dyDescent="0.3">
      <c r="A37" s="30" t="s">
        <v>27</v>
      </c>
      <c r="B37" s="11">
        <v>14</v>
      </c>
      <c r="C37" s="6">
        <v>1</v>
      </c>
      <c r="D37" s="25">
        <v>20</v>
      </c>
      <c r="E37" s="25">
        <v>1</v>
      </c>
      <c r="F37" s="55">
        <f t="shared" si="1"/>
        <v>1.4285714285714286</v>
      </c>
      <c r="G37" s="57">
        <f t="shared" si="1"/>
        <v>1</v>
      </c>
    </row>
    <row r="38" spans="1:7" ht="17.25" x14ac:dyDescent="0.3">
      <c r="A38" s="30" t="s">
        <v>28</v>
      </c>
      <c r="B38" s="11">
        <v>23</v>
      </c>
      <c r="C38" s="6">
        <v>2</v>
      </c>
      <c r="D38" s="25">
        <v>27</v>
      </c>
      <c r="E38" s="25" t="s">
        <v>52</v>
      </c>
      <c r="F38" s="55">
        <f t="shared" si="1"/>
        <v>1.173913043478261</v>
      </c>
      <c r="G38" s="57"/>
    </row>
    <row r="39" spans="1:7" ht="17.25" x14ac:dyDescent="0.3">
      <c r="A39" s="32" t="s">
        <v>35</v>
      </c>
      <c r="B39" s="12">
        <f>SUM(B34:B38)</f>
        <v>77</v>
      </c>
      <c r="C39" s="12">
        <f>SUM(C34:C38)</f>
        <v>6</v>
      </c>
      <c r="D39" s="17">
        <f>SUM(D34:D38)</f>
        <v>109</v>
      </c>
      <c r="E39" s="17">
        <f>SUM(E34:E38)</f>
        <v>1</v>
      </c>
      <c r="F39" s="56">
        <f t="shared" si="1"/>
        <v>1.4155844155844155</v>
      </c>
      <c r="G39" s="35">
        <f>AVERAGE(G37)</f>
        <v>1</v>
      </c>
    </row>
    <row r="40" spans="1:7" ht="20.25" thickBot="1" x14ac:dyDescent="0.35">
      <c r="A40" s="18" t="s">
        <v>6</v>
      </c>
      <c r="B40" s="19">
        <f>B33+B39</f>
        <v>222</v>
      </c>
      <c r="C40" s="20">
        <v>19</v>
      </c>
      <c r="D40" s="19">
        <f>D33+D39</f>
        <v>426</v>
      </c>
      <c r="E40" s="19">
        <f>E33+E39</f>
        <v>3</v>
      </c>
      <c r="F40" s="54">
        <f>D40/B40</f>
        <v>1.9189189189189189</v>
      </c>
      <c r="G40" s="36">
        <f>AVERAGE(G37,G20,G17)</f>
        <v>1</v>
      </c>
    </row>
  </sheetData>
  <mergeCells count="6">
    <mergeCell ref="A2:G2"/>
    <mergeCell ref="A3:G3"/>
    <mergeCell ref="A6:A7"/>
    <mergeCell ref="B6:C6"/>
    <mergeCell ref="D6:E6"/>
    <mergeCell ref="F6:G6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51"/>
  <sheetViews>
    <sheetView workbookViewId="0">
      <selection activeCell="A3" sqref="A3:G3"/>
    </sheetView>
  </sheetViews>
  <sheetFormatPr defaultRowHeight="16.5" x14ac:dyDescent="0.3"/>
  <cols>
    <col min="1" max="2" width="15.625" customWidth="1"/>
    <col min="3" max="3" width="15.625" style="9" customWidth="1"/>
    <col min="4" max="4" width="15.625" style="15" customWidth="1"/>
    <col min="5" max="7" width="15.625" style="7" customWidth="1"/>
  </cols>
  <sheetData>
    <row r="1" spans="1:7" ht="26.25" customHeight="1" x14ac:dyDescent="0.3"/>
    <row r="2" spans="1:7" ht="20.25" customHeight="1" x14ac:dyDescent="0.3">
      <c r="A2" s="60" t="s">
        <v>54</v>
      </c>
      <c r="B2" s="61"/>
      <c r="C2" s="61"/>
      <c r="D2" s="61"/>
      <c r="E2" s="61"/>
      <c r="F2" s="61"/>
      <c r="G2" s="62"/>
    </row>
    <row r="3" spans="1:7" ht="27.75" customHeight="1" thickBot="1" x14ac:dyDescent="0.35">
      <c r="A3" s="63" t="s">
        <v>80</v>
      </c>
      <c r="B3" s="64"/>
      <c r="C3" s="64"/>
      <c r="D3" s="64"/>
      <c r="E3" s="64"/>
      <c r="F3" s="64"/>
      <c r="G3" s="65"/>
    </row>
    <row r="4" spans="1:7" ht="12.75" customHeight="1" thickTop="1" x14ac:dyDescent="0.3">
      <c r="A4" s="2"/>
      <c r="B4" s="2"/>
      <c r="C4" s="8"/>
      <c r="D4" s="14"/>
      <c r="E4" s="2"/>
      <c r="F4" s="2"/>
      <c r="G4" s="2"/>
    </row>
    <row r="5" spans="1:7" ht="15.75" customHeight="1" thickBot="1" x14ac:dyDescent="0.35">
      <c r="A5" s="1" t="s">
        <v>11</v>
      </c>
      <c r="B5" s="1"/>
      <c r="G5" s="22" t="s">
        <v>79</v>
      </c>
    </row>
    <row r="6" spans="1:7" ht="22.5" customHeight="1" x14ac:dyDescent="0.3">
      <c r="A6" s="66" t="s">
        <v>7</v>
      </c>
      <c r="B6" s="66" t="s">
        <v>1</v>
      </c>
      <c r="C6" s="71" t="s">
        <v>51</v>
      </c>
      <c r="D6" s="73" t="s">
        <v>2</v>
      </c>
      <c r="E6" s="74"/>
      <c r="F6" s="74"/>
      <c r="G6" s="75" t="s">
        <v>49</v>
      </c>
    </row>
    <row r="7" spans="1:7" ht="22.5" customHeight="1" x14ac:dyDescent="0.3">
      <c r="A7" s="67"/>
      <c r="B7" s="67"/>
      <c r="C7" s="72"/>
      <c r="D7" s="16" t="s">
        <v>47</v>
      </c>
      <c r="E7" s="3" t="s">
        <v>48</v>
      </c>
      <c r="F7" s="21" t="s">
        <v>50</v>
      </c>
      <c r="G7" s="76"/>
    </row>
    <row r="8" spans="1:7" ht="22.5" customHeight="1" x14ac:dyDescent="0.3">
      <c r="A8" s="82" t="s">
        <v>37</v>
      </c>
      <c r="B8" s="50" t="s">
        <v>33</v>
      </c>
      <c r="C8" s="11">
        <v>1</v>
      </c>
      <c r="D8" s="25">
        <v>1</v>
      </c>
      <c r="E8" s="25" t="s">
        <v>52</v>
      </c>
      <c r="F8" s="51">
        <f>SUM(D8:E8)</f>
        <v>1</v>
      </c>
      <c r="G8" s="31"/>
    </row>
    <row r="9" spans="1:7" ht="22.5" customHeight="1" x14ac:dyDescent="0.3">
      <c r="A9" s="83"/>
      <c r="B9" s="50" t="s">
        <v>0</v>
      </c>
      <c r="C9" s="11">
        <v>1</v>
      </c>
      <c r="D9" s="25">
        <v>7</v>
      </c>
      <c r="E9" s="25" t="s">
        <v>52</v>
      </c>
      <c r="F9" s="51">
        <f t="shared" ref="F9:F37" si="0">SUM(D9:E9)</f>
        <v>7</v>
      </c>
      <c r="G9" s="31"/>
    </row>
    <row r="10" spans="1:7" ht="22.5" customHeight="1" x14ac:dyDescent="0.3">
      <c r="A10" s="84"/>
      <c r="B10" s="50" t="s">
        <v>44</v>
      </c>
      <c r="C10" s="11">
        <v>1</v>
      </c>
      <c r="D10" s="25">
        <v>15</v>
      </c>
      <c r="E10" s="25" t="s">
        <v>52</v>
      </c>
      <c r="F10" s="51">
        <f t="shared" si="0"/>
        <v>15</v>
      </c>
      <c r="G10" s="31"/>
    </row>
    <row r="11" spans="1:7" ht="22.5" customHeight="1" x14ac:dyDescent="0.3">
      <c r="A11" s="82" t="s">
        <v>45</v>
      </c>
      <c r="B11" s="50" t="s">
        <v>46</v>
      </c>
      <c r="C11" s="11">
        <v>1</v>
      </c>
      <c r="D11" s="27"/>
      <c r="E11" s="25">
        <v>1</v>
      </c>
      <c r="F11" s="51">
        <f>SUM(D11:E11)</f>
        <v>1</v>
      </c>
      <c r="G11" s="52" t="s">
        <v>53</v>
      </c>
    </row>
    <row r="12" spans="1:7" ht="22.5" customHeight="1" x14ac:dyDescent="0.3">
      <c r="A12" s="84"/>
      <c r="B12" s="50" t="s">
        <v>63</v>
      </c>
      <c r="C12" s="11">
        <v>1</v>
      </c>
      <c r="D12" s="27"/>
      <c r="E12" s="25">
        <v>3</v>
      </c>
      <c r="F12" s="51">
        <f>SUM(D12:E12)</f>
        <v>3</v>
      </c>
      <c r="G12" s="52" t="s">
        <v>53</v>
      </c>
    </row>
    <row r="13" spans="1:7" ht="22.5" customHeight="1" x14ac:dyDescent="0.3">
      <c r="A13" s="82" t="s">
        <v>64</v>
      </c>
      <c r="B13" s="50" t="s">
        <v>65</v>
      </c>
      <c r="C13" s="11">
        <v>1</v>
      </c>
      <c r="D13" s="25">
        <v>5</v>
      </c>
      <c r="E13" s="25" t="s">
        <v>52</v>
      </c>
      <c r="F13" s="51">
        <f t="shared" si="0"/>
        <v>5</v>
      </c>
      <c r="G13" s="31"/>
    </row>
    <row r="14" spans="1:7" ht="22.5" customHeight="1" x14ac:dyDescent="0.3">
      <c r="A14" s="83"/>
      <c r="B14" s="50" t="s">
        <v>38</v>
      </c>
      <c r="C14" s="11">
        <v>1</v>
      </c>
      <c r="D14" s="25">
        <v>6</v>
      </c>
      <c r="E14" s="25">
        <v>1</v>
      </c>
      <c r="F14" s="51">
        <f t="shared" si="0"/>
        <v>7</v>
      </c>
      <c r="G14" s="31"/>
    </row>
    <row r="15" spans="1:7" ht="22.5" customHeight="1" x14ac:dyDescent="0.3">
      <c r="A15" s="83"/>
      <c r="B15" s="50" t="s">
        <v>42</v>
      </c>
      <c r="C15" s="11">
        <v>1</v>
      </c>
      <c r="D15" s="25">
        <v>7</v>
      </c>
      <c r="E15" s="25">
        <v>1</v>
      </c>
      <c r="F15" s="51">
        <f t="shared" si="0"/>
        <v>8</v>
      </c>
      <c r="G15" s="31"/>
    </row>
    <row r="16" spans="1:7" ht="22.5" customHeight="1" x14ac:dyDescent="0.3">
      <c r="A16" s="83"/>
      <c r="B16" s="50" t="s">
        <v>66</v>
      </c>
      <c r="C16" s="11">
        <v>1</v>
      </c>
      <c r="D16" s="25">
        <v>1</v>
      </c>
      <c r="E16" s="25" t="s">
        <v>52</v>
      </c>
      <c r="F16" s="51">
        <f t="shared" si="0"/>
        <v>1</v>
      </c>
      <c r="G16" s="31"/>
    </row>
    <row r="17" spans="1:7" ht="22.5" customHeight="1" x14ac:dyDescent="0.3">
      <c r="A17" s="84"/>
      <c r="B17" s="50" t="s">
        <v>0</v>
      </c>
      <c r="C17" s="11">
        <v>1</v>
      </c>
      <c r="D17" s="25">
        <v>2</v>
      </c>
      <c r="E17" s="25" t="s">
        <v>52</v>
      </c>
      <c r="F17" s="51">
        <f t="shared" si="0"/>
        <v>2</v>
      </c>
      <c r="G17" s="31"/>
    </row>
    <row r="18" spans="1:7" ht="22.5" customHeight="1" x14ac:dyDescent="0.3">
      <c r="A18" s="53" t="s">
        <v>67</v>
      </c>
      <c r="B18" s="50" t="s">
        <v>44</v>
      </c>
      <c r="C18" s="11">
        <v>1</v>
      </c>
      <c r="D18" s="25">
        <v>2</v>
      </c>
      <c r="E18" s="25">
        <v>3</v>
      </c>
      <c r="F18" s="51">
        <f t="shared" si="0"/>
        <v>5</v>
      </c>
      <c r="G18" s="31"/>
    </row>
    <row r="19" spans="1:7" ht="22.5" customHeight="1" x14ac:dyDescent="0.3">
      <c r="A19" s="82" t="s">
        <v>68</v>
      </c>
      <c r="B19" s="50" t="s">
        <v>65</v>
      </c>
      <c r="C19" s="11">
        <v>1</v>
      </c>
      <c r="D19" s="25">
        <v>9</v>
      </c>
      <c r="E19" s="25" t="s">
        <v>52</v>
      </c>
      <c r="F19" s="51">
        <f t="shared" si="0"/>
        <v>9</v>
      </c>
      <c r="G19" s="31"/>
    </row>
    <row r="20" spans="1:7" ht="22.5" customHeight="1" x14ac:dyDescent="0.3">
      <c r="A20" s="83"/>
      <c r="B20" s="50" t="s">
        <v>44</v>
      </c>
      <c r="C20" s="11">
        <v>1</v>
      </c>
      <c r="D20" s="25">
        <v>14</v>
      </c>
      <c r="E20" s="25" t="s">
        <v>52</v>
      </c>
      <c r="F20" s="51">
        <f t="shared" si="0"/>
        <v>14</v>
      </c>
      <c r="G20" s="31"/>
    </row>
    <row r="21" spans="1:7" ht="22.5" customHeight="1" x14ac:dyDescent="0.3">
      <c r="A21" s="82" t="s">
        <v>39</v>
      </c>
      <c r="B21" s="50" t="s">
        <v>65</v>
      </c>
      <c r="C21" s="11">
        <v>1</v>
      </c>
      <c r="D21" s="25">
        <v>11</v>
      </c>
      <c r="E21" s="25">
        <v>2</v>
      </c>
      <c r="F21" s="51">
        <f t="shared" si="0"/>
        <v>13</v>
      </c>
      <c r="G21" s="31"/>
    </row>
    <row r="22" spans="1:7" ht="22.5" customHeight="1" x14ac:dyDescent="0.3">
      <c r="A22" s="83"/>
      <c r="B22" s="50" t="s">
        <v>66</v>
      </c>
      <c r="C22" s="11">
        <v>1</v>
      </c>
      <c r="D22" s="25" t="s">
        <v>52</v>
      </c>
      <c r="E22" s="25">
        <v>1</v>
      </c>
      <c r="F22" s="51">
        <f t="shared" si="0"/>
        <v>1</v>
      </c>
      <c r="G22" s="31"/>
    </row>
    <row r="23" spans="1:7" ht="22.5" customHeight="1" x14ac:dyDescent="0.3">
      <c r="A23" s="83"/>
      <c r="B23" s="50" t="s">
        <v>33</v>
      </c>
      <c r="C23" s="11">
        <v>1</v>
      </c>
      <c r="D23" s="25">
        <v>8</v>
      </c>
      <c r="E23" s="25" t="s">
        <v>52</v>
      </c>
      <c r="F23" s="51">
        <f t="shared" si="0"/>
        <v>8</v>
      </c>
      <c r="G23" s="31"/>
    </row>
    <row r="24" spans="1:7" ht="22.5" customHeight="1" x14ac:dyDescent="0.3">
      <c r="A24" s="83"/>
      <c r="B24" s="50" t="s">
        <v>0</v>
      </c>
      <c r="C24" s="11">
        <v>1</v>
      </c>
      <c r="D24" s="25">
        <v>4</v>
      </c>
      <c r="E24" s="25" t="s">
        <v>52</v>
      </c>
      <c r="F24" s="51">
        <f t="shared" si="0"/>
        <v>4</v>
      </c>
      <c r="G24" s="31"/>
    </row>
    <row r="25" spans="1:7" ht="22.5" customHeight="1" x14ac:dyDescent="0.3">
      <c r="A25" s="84"/>
      <c r="B25" s="50" t="s">
        <v>40</v>
      </c>
      <c r="C25" s="11">
        <v>1</v>
      </c>
      <c r="D25" s="25">
        <v>5</v>
      </c>
      <c r="E25" s="25" t="s">
        <v>52</v>
      </c>
      <c r="F25" s="51">
        <f t="shared" si="0"/>
        <v>5</v>
      </c>
      <c r="G25" s="31"/>
    </row>
    <row r="26" spans="1:7" ht="22.5" customHeight="1" x14ac:dyDescent="0.3">
      <c r="A26" s="82" t="s">
        <v>41</v>
      </c>
      <c r="B26" s="50" t="s">
        <v>65</v>
      </c>
      <c r="C26" s="11">
        <v>1</v>
      </c>
      <c r="D26" s="25">
        <v>10</v>
      </c>
      <c r="E26" s="25" t="s">
        <v>52</v>
      </c>
      <c r="F26" s="51">
        <f t="shared" si="0"/>
        <v>10</v>
      </c>
      <c r="G26" s="31"/>
    </row>
    <row r="27" spans="1:7" ht="22.5" customHeight="1" x14ac:dyDescent="0.3">
      <c r="A27" s="83"/>
      <c r="B27" s="50" t="s">
        <v>38</v>
      </c>
      <c r="C27" s="11">
        <v>1</v>
      </c>
      <c r="D27" s="25">
        <v>4</v>
      </c>
      <c r="E27" s="25" t="s">
        <v>52</v>
      </c>
      <c r="F27" s="51">
        <f t="shared" si="0"/>
        <v>4</v>
      </c>
      <c r="G27" s="31"/>
    </row>
    <row r="28" spans="1:7" ht="22.5" customHeight="1" x14ac:dyDescent="0.3">
      <c r="A28" s="83"/>
      <c r="B28" s="50" t="s">
        <v>66</v>
      </c>
      <c r="C28" s="11">
        <v>1</v>
      </c>
      <c r="D28" s="25" t="s">
        <v>52</v>
      </c>
      <c r="E28" s="25" t="s">
        <v>52</v>
      </c>
      <c r="F28" s="51">
        <f t="shared" si="0"/>
        <v>0</v>
      </c>
      <c r="G28" s="31"/>
    </row>
    <row r="29" spans="1:7" ht="22.5" customHeight="1" x14ac:dyDescent="0.3">
      <c r="A29" s="84"/>
      <c r="B29" s="50" t="s">
        <v>0</v>
      </c>
      <c r="C29" s="11">
        <v>1</v>
      </c>
      <c r="D29" s="25">
        <v>4</v>
      </c>
      <c r="E29" s="25" t="s">
        <v>52</v>
      </c>
      <c r="F29" s="51">
        <f t="shared" si="0"/>
        <v>4</v>
      </c>
      <c r="G29" s="31"/>
    </row>
    <row r="30" spans="1:7" ht="22.5" customHeight="1" x14ac:dyDescent="0.3">
      <c r="A30" s="82" t="s">
        <v>43</v>
      </c>
      <c r="B30" s="50" t="s">
        <v>65</v>
      </c>
      <c r="C30" s="11">
        <v>1</v>
      </c>
      <c r="D30" s="25">
        <v>1</v>
      </c>
      <c r="E30" s="25">
        <v>1</v>
      </c>
      <c r="F30" s="51">
        <f t="shared" si="0"/>
        <v>2</v>
      </c>
      <c r="G30" s="31"/>
    </row>
    <row r="31" spans="1:7" ht="22.5" customHeight="1" x14ac:dyDescent="0.3">
      <c r="A31" s="83"/>
      <c r="B31" s="50" t="s">
        <v>38</v>
      </c>
      <c r="C31" s="11">
        <v>2</v>
      </c>
      <c r="D31" s="25">
        <v>2</v>
      </c>
      <c r="E31" s="25" t="s">
        <v>52</v>
      </c>
      <c r="F31" s="51">
        <f t="shared" si="0"/>
        <v>2</v>
      </c>
      <c r="G31" s="31"/>
    </row>
    <row r="32" spans="1:7" ht="22.5" customHeight="1" x14ac:dyDescent="0.3">
      <c r="A32" s="83"/>
      <c r="B32" s="50" t="s">
        <v>42</v>
      </c>
      <c r="C32" s="11">
        <v>1</v>
      </c>
      <c r="D32" s="25">
        <v>2</v>
      </c>
      <c r="E32" s="25" t="s">
        <v>52</v>
      </c>
      <c r="F32" s="51">
        <f t="shared" si="0"/>
        <v>2</v>
      </c>
      <c r="G32" s="31"/>
    </row>
    <row r="33" spans="1:7" ht="22.5" customHeight="1" x14ac:dyDescent="0.3">
      <c r="A33" s="83"/>
      <c r="B33" s="50" t="s">
        <v>69</v>
      </c>
      <c r="C33" s="11">
        <v>1</v>
      </c>
      <c r="D33" s="25" t="s">
        <v>52</v>
      </c>
      <c r="E33" s="25" t="s">
        <v>52</v>
      </c>
      <c r="F33" s="51">
        <f t="shared" si="0"/>
        <v>0</v>
      </c>
      <c r="G33" s="31"/>
    </row>
    <row r="34" spans="1:7" ht="22.5" customHeight="1" x14ac:dyDescent="0.3">
      <c r="A34" s="83"/>
      <c r="B34" s="50" t="s">
        <v>63</v>
      </c>
      <c r="C34" s="11">
        <v>1</v>
      </c>
      <c r="D34" s="25">
        <v>8</v>
      </c>
      <c r="E34" s="25">
        <v>1</v>
      </c>
      <c r="F34" s="51">
        <f t="shared" si="0"/>
        <v>9</v>
      </c>
      <c r="G34" s="31"/>
    </row>
    <row r="35" spans="1:7" ht="22.5" customHeight="1" x14ac:dyDescent="0.3">
      <c r="A35" s="82" t="s">
        <v>70</v>
      </c>
      <c r="B35" s="50" t="s">
        <v>38</v>
      </c>
      <c r="C35" s="11">
        <v>1</v>
      </c>
      <c r="D35" s="25">
        <v>17</v>
      </c>
      <c r="E35" s="25" t="s">
        <v>52</v>
      </c>
      <c r="F35" s="51">
        <f t="shared" si="0"/>
        <v>17</v>
      </c>
      <c r="G35" s="31"/>
    </row>
    <row r="36" spans="1:7" ht="22.5" customHeight="1" x14ac:dyDescent="0.3">
      <c r="A36" s="84"/>
      <c r="B36" s="50" t="s">
        <v>30</v>
      </c>
      <c r="C36" s="11">
        <v>1</v>
      </c>
      <c r="D36" s="25">
        <v>2</v>
      </c>
      <c r="E36" s="25">
        <v>2</v>
      </c>
      <c r="F36" s="51">
        <f t="shared" si="0"/>
        <v>4</v>
      </c>
      <c r="G36" s="31"/>
    </row>
    <row r="37" spans="1:7" ht="22.5" customHeight="1" x14ac:dyDescent="0.3">
      <c r="A37" s="53" t="s">
        <v>71</v>
      </c>
      <c r="B37" s="50" t="s">
        <v>0</v>
      </c>
      <c r="C37" s="11">
        <v>1</v>
      </c>
      <c r="D37" s="25">
        <v>1</v>
      </c>
      <c r="E37" s="25" t="s">
        <v>52</v>
      </c>
      <c r="F37" s="51">
        <f t="shared" si="0"/>
        <v>1</v>
      </c>
      <c r="G37" s="31"/>
    </row>
    <row r="38" spans="1:7" ht="22.5" customHeight="1" thickBot="1" x14ac:dyDescent="0.35">
      <c r="A38" s="80" t="s">
        <v>6</v>
      </c>
      <c r="B38" s="81"/>
      <c r="C38" s="19">
        <f>SUM(C8:C37)</f>
        <v>31</v>
      </c>
      <c r="D38" s="19">
        <f>SUM(D8:D37)</f>
        <v>148</v>
      </c>
      <c r="E38" s="19">
        <f>SUM(E8:E37)</f>
        <v>16</v>
      </c>
      <c r="F38" s="19">
        <f>SUM(F8:F37)</f>
        <v>164</v>
      </c>
      <c r="G38" s="34"/>
    </row>
    <row r="39" spans="1:7" ht="22.5" customHeight="1" x14ac:dyDescent="0.3"/>
    <row r="40" spans="1:7" ht="22.5" customHeight="1" x14ac:dyDescent="0.3"/>
    <row r="41" spans="1:7" ht="22.5" customHeight="1" x14ac:dyDescent="0.3"/>
    <row r="42" spans="1:7" ht="22.5" customHeight="1" x14ac:dyDescent="0.3"/>
    <row r="43" spans="1:7" ht="22.5" customHeight="1" x14ac:dyDescent="0.3"/>
    <row r="44" spans="1:7" ht="22.5" customHeight="1" x14ac:dyDescent="0.3"/>
    <row r="45" spans="1:7" ht="22.5" customHeight="1" x14ac:dyDescent="0.3"/>
    <row r="46" spans="1:7" ht="22.5" customHeight="1" x14ac:dyDescent="0.3"/>
    <row r="47" spans="1:7" ht="22.5" customHeight="1" x14ac:dyDescent="0.3"/>
    <row r="48" spans="1:7" ht="22.5" customHeight="1" x14ac:dyDescent="0.3"/>
    <row r="49" ht="22.5" customHeight="1" x14ac:dyDescent="0.3"/>
    <row r="50" ht="22.5" customHeight="1" x14ac:dyDescent="0.3"/>
    <row r="51" ht="22.5" customHeight="1" x14ac:dyDescent="0.3"/>
  </sheetData>
  <mergeCells count="16">
    <mergeCell ref="A30:A34"/>
    <mergeCell ref="A35:A36"/>
    <mergeCell ref="A38:B38"/>
    <mergeCell ref="A8:A10"/>
    <mergeCell ref="A11:A12"/>
    <mergeCell ref="A13:A17"/>
    <mergeCell ref="A19:A20"/>
    <mergeCell ref="A21:A25"/>
    <mergeCell ref="A26:A29"/>
    <mergeCell ref="A2:G2"/>
    <mergeCell ref="A3:G3"/>
    <mergeCell ref="A6:A7"/>
    <mergeCell ref="B6:B7"/>
    <mergeCell ref="C6:C7"/>
    <mergeCell ref="D6:F6"/>
    <mergeCell ref="G6:G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2024학년도 중등임용(최종)_공립</vt:lpstr>
      <vt:lpstr>2024학년도 중등임용(4일차)_공립</vt:lpstr>
      <vt:lpstr>2024학년도 중등임용(4일차)_사립</vt:lpstr>
      <vt:lpstr>2024학년도 중등임용(3일차)_공립</vt:lpstr>
      <vt:lpstr>2024학년도 중등임용(3일차)_사립</vt:lpstr>
      <vt:lpstr>2024학년도 중등임용(2일차)_공립</vt:lpstr>
      <vt:lpstr>2024학년도 중등임용(2일차)_사립</vt:lpstr>
      <vt:lpstr>2024학년도 중등임용(1일차)_공립</vt:lpstr>
      <vt:lpstr>2024학년도 중등임용(1일차)_사립</vt:lpstr>
      <vt:lpstr>'2024학년도 중등임용(3일차)_공립'!Print_Area</vt:lpstr>
      <vt:lpstr>'2024학년도 중등임용(3일차)_사립'!Print_Area</vt:lpstr>
      <vt:lpstr>'2024학년도 중등임용(4일차)_공립'!Print_Area</vt:lpstr>
      <vt:lpstr>'2024학년도 중등임용(4일차)_사립'!Print_Area</vt:lpstr>
      <vt:lpstr>'2024학년도 중등임용(최종)_공립'!Print_Area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2023-10-23T12:23:53Z</cp:lastPrinted>
  <dcterms:created xsi:type="dcterms:W3CDTF">2017-10-11T04:46:18Z</dcterms:created>
  <dcterms:modified xsi:type="dcterms:W3CDTF">2023-10-25T00:25:16Z</dcterms:modified>
</cp:coreProperties>
</file>