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윤숙\Desktop\응시원서접수현황\"/>
    </mc:Choice>
  </mc:AlternateContent>
  <xr:revisionPtr revIDLastSave="0" documentId="13_ncr:1_{0ACD8F85-7E23-48B8-A7D3-A08B6F9F6976}" xr6:coauthVersionLast="36" xr6:coauthVersionMax="36" xr10:uidLastSave="{00000000-0000-0000-0000-000000000000}"/>
  <bookViews>
    <workbookView xWindow="600" yWindow="195" windowWidth="14160" windowHeight="9270" tabRatio="805" xr2:uid="{00000000-000D-0000-FFFF-FFFF00000000}"/>
  </bookViews>
  <sheets>
    <sheet name="공립" sheetId="28" r:id="rId1"/>
    <sheet name="사립" sheetId="27" r:id="rId2"/>
  </sheets>
  <definedNames>
    <definedName name="_xlnm._FilterDatabase" localSheetId="0" hidden="1">공립!$A$6:$N$32</definedName>
    <definedName name="_xlnm._FilterDatabase" localSheetId="1" hidden="1">사립!$A$7:$AZ$25</definedName>
    <definedName name="_xlnm.Print_Area" localSheetId="0">공립!$A$1:$N$32</definedName>
    <definedName name="_xlnm.Print_Area" localSheetId="1">사립!$A$1:$AZ$25</definedName>
  </definedNames>
  <calcPr calcId="191029"/>
</workbook>
</file>

<file path=xl/calcChain.xml><?xml version="1.0" encoding="utf-8"?>
<calcChain xmlns="http://schemas.openxmlformats.org/spreadsheetml/2006/main">
  <c r="AN8" i="27" l="1"/>
  <c r="AO8" i="27"/>
  <c r="AP8" i="27"/>
  <c r="AQ8" i="27"/>
  <c r="AR8" i="27"/>
  <c r="AS8" i="27"/>
  <c r="AT8" i="27"/>
  <c r="AU8" i="27"/>
  <c r="AV8" i="27"/>
  <c r="AW8" i="27"/>
  <c r="AX8" i="27"/>
  <c r="AN9" i="27"/>
  <c r="AO9" i="27"/>
  <c r="AP9" i="27"/>
  <c r="AQ9" i="27"/>
  <c r="AR9" i="27"/>
  <c r="AS9" i="27"/>
  <c r="AT9" i="27"/>
  <c r="AU9" i="27"/>
  <c r="AV9" i="27"/>
  <c r="AW9" i="27"/>
  <c r="AX9" i="27"/>
  <c r="AN10" i="27"/>
  <c r="AO10" i="27"/>
  <c r="AP10" i="27"/>
  <c r="AQ10" i="27"/>
  <c r="AR10" i="27"/>
  <c r="AS10" i="27"/>
  <c r="AT10" i="27"/>
  <c r="AU10" i="27"/>
  <c r="AV10" i="27"/>
  <c r="AW10" i="27"/>
  <c r="AX10" i="27"/>
  <c r="AN11" i="27"/>
  <c r="AO11" i="27"/>
  <c r="AP11" i="27"/>
  <c r="AQ11" i="27"/>
  <c r="AR11" i="27"/>
  <c r="AS11" i="27"/>
  <c r="AT11" i="27"/>
  <c r="AU11" i="27"/>
  <c r="AV11" i="27"/>
  <c r="AW11" i="27"/>
  <c r="AX11" i="27"/>
  <c r="AN12" i="27"/>
  <c r="AO12" i="27"/>
  <c r="AP12" i="27"/>
  <c r="AQ12" i="27"/>
  <c r="AR12" i="27"/>
  <c r="AS12" i="27"/>
  <c r="AT12" i="27"/>
  <c r="AU12" i="27"/>
  <c r="AV12" i="27"/>
  <c r="AW12" i="27"/>
  <c r="AX12" i="27"/>
  <c r="AN13" i="27"/>
  <c r="AO13" i="27"/>
  <c r="AP13" i="27"/>
  <c r="AQ13" i="27"/>
  <c r="AR13" i="27"/>
  <c r="AS13" i="27"/>
  <c r="AT13" i="27"/>
  <c r="AU13" i="27"/>
  <c r="AV13" i="27"/>
  <c r="AW13" i="27"/>
  <c r="AX13" i="27"/>
  <c r="AN14" i="27"/>
  <c r="AO14" i="27"/>
  <c r="AP14" i="27"/>
  <c r="AQ14" i="27"/>
  <c r="AR14" i="27"/>
  <c r="AS14" i="27"/>
  <c r="AT14" i="27"/>
  <c r="AU14" i="27"/>
  <c r="AV14" i="27"/>
  <c r="AW14" i="27"/>
  <c r="AX14" i="27"/>
  <c r="AN15" i="27"/>
  <c r="AO15" i="27"/>
  <c r="AP15" i="27"/>
  <c r="AQ15" i="27"/>
  <c r="AR15" i="27"/>
  <c r="AS15" i="27"/>
  <c r="AT15" i="27"/>
  <c r="AU15" i="27"/>
  <c r="AV15" i="27"/>
  <c r="AW15" i="27"/>
  <c r="AX15" i="27"/>
  <c r="AN16" i="27"/>
  <c r="AO16" i="27"/>
  <c r="AP16" i="27"/>
  <c r="AQ16" i="27"/>
  <c r="AR16" i="27"/>
  <c r="AS16" i="27"/>
  <c r="AT16" i="27"/>
  <c r="AU16" i="27"/>
  <c r="AV16" i="27"/>
  <c r="AW16" i="27"/>
  <c r="AX16" i="27"/>
  <c r="AN17" i="27"/>
  <c r="AO17" i="27"/>
  <c r="AP17" i="27"/>
  <c r="AQ17" i="27"/>
  <c r="AR17" i="27"/>
  <c r="AS17" i="27"/>
  <c r="AT17" i="27"/>
  <c r="AU17" i="27"/>
  <c r="AV17" i="27"/>
  <c r="AW17" i="27"/>
  <c r="AX17" i="27"/>
  <c r="AN18" i="27"/>
  <c r="AO18" i="27"/>
  <c r="AP18" i="27"/>
  <c r="AQ18" i="27"/>
  <c r="AR18" i="27"/>
  <c r="AS18" i="27"/>
  <c r="AT18" i="27"/>
  <c r="AU18" i="27"/>
  <c r="AV18" i="27"/>
  <c r="AW18" i="27"/>
  <c r="AX18" i="27"/>
  <c r="AN19" i="27"/>
  <c r="AO19" i="27"/>
  <c r="AP19" i="27"/>
  <c r="AQ19" i="27"/>
  <c r="AR19" i="27"/>
  <c r="AS19" i="27"/>
  <c r="AT19" i="27"/>
  <c r="AU19" i="27"/>
  <c r="AV19" i="27"/>
  <c r="AW19" i="27"/>
  <c r="AX19" i="27"/>
  <c r="AN20" i="27"/>
  <c r="AO20" i="27"/>
  <c r="AP20" i="27"/>
  <c r="AQ20" i="27"/>
  <c r="AR20" i="27"/>
  <c r="AS20" i="27"/>
  <c r="AT20" i="27"/>
  <c r="AU20" i="27"/>
  <c r="AV20" i="27"/>
  <c r="AW20" i="27"/>
  <c r="AX20" i="27"/>
  <c r="AN21" i="27"/>
  <c r="AO21" i="27"/>
  <c r="AP21" i="27"/>
  <c r="AQ21" i="27"/>
  <c r="AR21" i="27"/>
  <c r="AS21" i="27"/>
  <c r="AT21" i="27"/>
  <c r="AU21" i="27"/>
  <c r="AV21" i="27"/>
  <c r="AW21" i="27"/>
  <c r="AX21" i="27"/>
  <c r="AN22" i="27"/>
  <c r="AO22" i="27"/>
  <c r="AP22" i="27"/>
  <c r="AQ22" i="27"/>
  <c r="AR22" i="27"/>
  <c r="AS22" i="27"/>
  <c r="AT22" i="27"/>
  <c r="AU22" i="27"/>
  <c r="AV22" i="27"/>
  <c r="AW22" i="27"/>
  <c r="AX22" i="27"/>
  <c r="AN23" i="27"/>
  <c r="AO23" i="27"/>
  <c r="AP23" i="27"/>
  <c r="AQ23" i="27"/>
  <c r="AR23" i="27"/>
  <c r="AS23" i="27"/>
  <c r="AT23" i="27"/>
  <c r="AU23" i="27"/>
  <c r="AV23" i="27"/>
  <c r="AW23" i="27"/>
  <c r="AX23" i="27"/>
  <c r="AO7" i="27"/>
  <c r="AP7" i="27"/>
  <c r="AQ7" i="27"/>
  <c r="AR7" i="27"/>
  <c r="AS7" i="27"/>
  <c r="AT7" i="27"/>
  <c r="AU7" i="27"/>
  <c r="AV7" i="27"/>
  <c r="AW7" i="27"/>
  <c r="AX7" i="27"/>
  <c r="AN7" i="27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7" i="28"/>
  <c r="M13" i="28"/>
  <c r="M16" i="28"/>
  <c r="M17" i="28"/>
  <c r="M18" i="28"/>
  <c r="M19" i="28"/>
  <c r="M20" i="28"/>
  <c r="M22" i="28"/>
  <c r="M23" i="28"/>
  <c r="M24" i="28"/>
  <c r="M25" i="28"/>
  <c r="M28" i="28"/>
  <c r="D31" i="28"/>
  <c r="C31" i="28"/>
  <c r="E31" i="28" l="1"/>
  <c r="Z23" i="27" l="1"/>
  <c r="Z22" i="27"/>
  <c r="Z21" i="27"/>
  <c r="G24" i="28" s="1"/>
  <c r="Z20" i="27"/>
  <c r="G22" i="28" s="1"/>
  <c r="Z19" i="27"/>
  <c r="G21" i="28" s="1"/>
  <c r="Z18" i="27"/>
  <c r="G19" i="28" s="1"/>
  <c r="Z17" i="27"/>
  <c r="G18" i="28" s="1"/>
  <c r="Z16" i="27"/>
  <c r="Z15" i="27"/>
  <c r="G15" i="28" s="1"/>
  <c r="Z14" i="27"/>
  <c r="G14" i="28" s="1"/>
  <c r="Z13" i="27"/>
  <c r="G13" i="28" s="1"/>
  <c r="Z12" i="27"/>
  <c r="G12" i="28" s="1"/>
  <c r="Z11" i="27"/>
  <c r="Z10" i="27"/>
  <c r="G10" i="28" s="1"/>
  <c r="Z9" i="27"/>
  <c r="G9" i="28" s="1"/>
  <c r="Z8" i="27"/>
  <c r="G8" i="28" s="1"/>
  <c r="Z7" i="27"/>
  <c r="G7" i="28" s="1"/>
  <c r="O24" i="27"/>
  <c r="P24" i="27"/>
  <c r="Q24" i="27"/>
  <c r="R24" i="27"/>
  <c r="S24" i="27"/>
  <c r="T24" i="27"/>
  <c r="U24" i="27"/>
  <c r="V24" i="27"/>
  <c r="W24" i="27"/>
  <c r="X24" i="27"/>
  <c r="Y24" i="27"/>
  <c r="Z24" i="27" l="1"/>
  <c r="J7" i="28"/>
  <c r="M7" i="28" s="1"/>
  <c r="J8" i="28"/>
  <c r="M8" i="28" s="1"/>
  <c r="J9" i="28"/>
  <c r="M9" i="28" s="1"/>
  <c r="J10" i="28"/>
  <c r="M10" i="28" s="1"/>
  <c r="J11" i="28"/>
  <c r="M11" i="28" s="1"/>
  <c r="J12" i="28"/>
  <c r="M12" i="28" s="1"/>
  <c r="J13" i="28"/>
  <c r="J14" i="28"/>
  <c r="M14" i="28" s="1"/>
  <c r="J15" i="28"/>
  <c r="M15" i="28" s="1"/>
  <c r="J16" i="28"/>
  <c r="J17" i="28"/>
  <c r="J18" i="28"/>
  <c r="J19" i="28"/>
  <c r="J20" i="28"/>
  <c r="J21" i="28"/>
  <c r="M21" i="28" s="1"/>
  <c r="J22" i="28"/>
  <c r="J23" i="28"/>
  <c r="J24" i="28"/>
  <c r="J25" i="28"/>
  <c r="J26" i="28"/>
  <c r="M26" i="28" s="1"/>
  <c r="J27" i="28"/>
  <c r="M27" i="28" s="1"/>
  <c r="J28" i="28"/>
  <c r="J29" i="28"/>
  <c r="M29" i="28" s="1"/>
  <c r="J30" i="28"/>
  <c r="M30" i="28" s="1"/>
  <c r="H7" i="28"/>
  <c r="H8" i="28"/>
  <c r="H9" i="28"/>
  <c r="H10" i="28"/>
  <c r="H11" i="28"/>
  <c r="H12" i="28"/>
  <c r="H13" i="28"/>
  <c r="H14" i="28"/>
  <c r="H15" i="28"/>
  <c r="H16" i="28"/>
  <c r="H17" i="28"/>
  <c r="H18" i="28"/>
  <c r="H19" i="28"/>
  <c r="H20" i="28"/>
  <c r="H21" i="28"/>
  <c r="H22" i="28"/>
  <c r="H23" i="28"/>
  <c r="H24" i="28"/>
  <c r="H25" i="28"/>
  <c r="H26" i="28"/>
  <c r="H27" i="28"/>
  <c r="H28" i="28"/>
  <c r="H29" i="28"/>
  <c r="H30" i="28"/>
  <c r="F31" i="28"/>
  <c r="G31" i="28"/>
  <c r="I31" i="28"/>
  <c r="J31" i="28" s="1"/>
  <c r="K27" i="28" l="1"/>
  <c r="K29" i="28"/>
  <c r="K9" i="28"/>
  <c r="K20" i="28"/>
  <c r="K28" i="28"/>
  <c r="K21" i="28"/>
  <c r="K14" i="28"/>
  <c r="K19" i="28"/>
  <c r="K13" i="28"/>
  <c r="K15" i="28"/>
  <c r="K26" i="28"/>
  <c r="K8" i="28"/>
  <c r="K24" i="28"/>
  <c r="K18" i="28"/>
  <c r="K12" i="28"/>
  <c r="K7" i="28"/>
  <c r="L7" i="28"/>
  <c r="K25" i="28"/>
  <c r="K23" i="28"/>
  <c r="K17" i="28"/>
  <c r="K11" i="28"/>
  <c r="K30" i="28"/>
  <c r="K22" i="28"/>
  <c r="K16" i="28"/>
  <c r="K10" i="28"/>
  <c r="H31" i="28"/>
  <c r="AL7" i="27"/>
  <c r="AM7" i="27" s="1"/>
  <c r="AL8" i="27"/>
  <c r="AM8" i="27" s="1"/>
  <c r="AL9" i="27"/>
  <c r="AM9" i="27" s="1"/>
  <c r="AL10" i="27"/>
  <c r="AM10" i="27" s="1"/>
  <c r="AL11" i="27"/>
  <c r="AM11" i="27" s="1"/>
  <c r="AL12" i="27"/>
  <c r="AM12" i="27" s="1"/>
  <c r="AL13" i="27"/>
  <c r="AM13" i="27" s="1"/>
  <c r="AL14" i="27"/>
  <c r="AM14" i="27" s="1"/>
  <c r="AL15" i="27"/>
  <c r="AM15" i="27" s="1"/>
  <c r="AL16" i="27"/>
  <c r="AM16" i="27" s="1"/>
  <c r="AL17" i="27"/>
  <c r="AM17" i="27" s="1"/>
  <c r="AL18" i="27"/>
  <c r="AM18" i="27" s="1"/>
  <c r="AL19" i="27"/>
  <c r="AM19" i="27" s="1"/>
  <c r="AL20" i="27"/>
  <c r="AM20" i="27" s="1"/>
  <c r="AL21" i="27"/>
  <c r="AM21" i="27" s="1"/>
  <c r="AL22" i="27"/>
  <c r="AM22" i="27" s="1"/>
  <c r="AL23" i="27"/>
  <c r="AM23" i="27" s="1"/>
  <c r="AA24" i="27"/>
  <c r="AB24" i="27"/>
  <c r="AC24" i="27"/>
  <c r="AD24" i="27"/>
  <c r="AE24" i="27"/>
  <c r="AF24" i="27"/>
  <c r="AG24" i="27"/>
  <c r="AH24" i="27"/>
  <c r="AI24" i="27"/>
  <c r="AJ24" i="27"/>
  <c r="AK24" i="27"/>
  <c r="N7" i="27"/>
  <c r="N8" i="27"/>
  <c r="N9" i="27"/>
  <c r="N10" i="27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C24" i="27"/>
  <c r="D24" i="27"/>
  <c r="E24" i="27"/>
  <c r="F24" i="27"/>
  <c r="G24" i="27"/>
  <c r="H24" i="27"/>
  <c r="I24" i="27"/>
  <c r="J24" i="27"/>
  <c r="K24" i="27"/>
  <c r="L24" i="27"/>
  <c r="AO24" i="27" l="1"/>
  <c r="AW24" i="27"/>
  <c r="AQ24" i="27"/>
  <c r="AV24" i="27"/>
  <c r="AP24" i="27"/>
  <c r="AT24" i="27"/>
  <c r="AN24" i="27"/>
  <c r="AU24" i="27"/>
  <c r="AS24" i="27"/>
  <c r="AR24" i="27"/>
  <c r="K31" i="28"/>
  <c r="AY11" i="27"/>
  <c r="AY23" i="27"/>
  <c r="AY17" i="27"/>
  <c r="AY22" i="27"/>
  <c r="AY16" i="27"/>
  <c r="AY10" i="27"/>
  <c r="AY20" i="27"/>
  <c r="AY19" i="27"/>
  <c r="AY13" i="27"/>
  <c r="AY7" i="27"/>
  <c r="AY18" i="27"/>
  <c r="AY12" i="27"/>
  <c r="AY21" i="27"/>
  <c r="AY9" i="27"/>
  <c r="AY15" i="27"/>
  <c r="AY14" i="27"/>
  <c r="AY8" i="27"/>
  <c r="AL24" i="27"/>
  <c r="AM24" i="27" l="1"/>
  <c r="M24" i="27" l="1"/>
  <c r="N24" i="27" l="1"/>
  <c r="AY24" i="27" s="1"/>
  <c r="AX24" i="27"/>
  <c r="L28" i="28"/>
  <c r="L27" i="28"/>
  <c r="L30" i="28"/>
  <c r="L29" i="28"/>
  <c r="M31" i="28" l="1"/>
  <c r="L19" i="28" l="1"/>
  <c r="L24" i="28"/>
  <c r="L12" i="28"/>
  <c r="L23" i="28"/>
  <c r="L17" i="28"/>
  <c r="L11" i="28"/>
  <c r="L22" i="28"/>
  <c r="L16" i="28"/>
  <c r="L10" i="28"/>
  <c r="L25" i="28"/>
  <c r="L15" i="28"/>
  <c r="L13" i="28"/>
  <c r="L18" i="28"/>
  <c r="L21" i="28"/>
  <c r="L9" i="28"/>
  <c r="L26" i="28"/>
  <c r="L20" i="28"/>
  <c r="L14" i="28"/>
  <c r="L8" i="28"/>
  <c r="L31" i="28" l="1"/>
</calcChain>
</file>

<file path=xl/sharedStrings.xml><?xml version="1.0" encoding="utf-8"?>
<sst xmlns="http://schemas.openxmlformats.org/spreadsheetml/2006/main" count="124" uniqueCount="73">
  <si>
    <r>
      <rPr>
        <sz val="11"/>
        <rFont val="Arial Unicode MS"/>
        <family val="3"/>
        <charset val="129"/>
      </rPr>
      <t>충청북도교육청</t>
    </r>
    <phoneticPr fontId="1" type="noConversion"/>
  </si>
  <si>
    <t>순</t>
    <phoneticPr fontId="1" type="noConversion"/>
  </si>
  <si>
    <t>과     목</t>
    <phoneticPr fontId="1" type="noConversion"/>
  </si>
  <si>
    <t>합   계</t>
    <phoneticPr fontId="1" type="noConversion"/>
  </si>
  <si>
    <t>선발예정인원</t>
    <phoneticPr fontId="1" type="noConversion"/>
  </si>
  <si>
    <t>공사립
동시지원</t>
    <phoneticPr fontId="1" type="noConversion"/>
  </si>
  <si>
    <t>비고</t>
    <phoneticPr fontId="1" type="noConversion"/>
  </si>
  <si>
    <t>경쟁률(누적)</t>
    <phoneticPr fontId="1" type="noConversion"/>
  </si>
  <si>
    <t>공립만
지원</t>
    <phoneticPr fontId="1" type="noConversion"/>
  </si>
  <si>
    <t>국어</t>
  </si>
  <si>
    <t>수학</t>
  </si>
  <si>
    <t>영어</t>
  </si>
  <si>
    <t>일반사회</t>
  </si>
  <si>
    <t>지리</t>
  </si>
  <si>
    <t>역사</t>
  </si>
  <si>
    <t>물리</t>
  </si>
  <si>
    <t>화학</t>
  </si>
  <si>
    <t>생물</t>
  </si>
  <si>
    <t>지구과학</t>
  </si>
  <si>
    <t>체육</t>
  </si>
  <si>
    <t>기술</t>
  </si>
  <si>
    <t>가정</t>
  </si>
  <si>
    <t>일본어</t>
  </si>
  <si>
    <t>기계</t>
  </si>
  <si>
    <t>상업</t>
  </si>
  <si>
    <t>특수(중등)</t>
  </si>
  <si>
    <t>보건</t>
  </si>
  <si>
    <t>사서</t>
  </si>
  <si>
    <t>전문상담</t>
  </si>
  <si>
    <t>영양</t>
  </si>
  <si>
    <t>장애</t>
    <phoneticPr fontId="1" type="noConversion"/>
  </si>
  <si>
    <t>접수인원</t>
    <phoneticPr fontId="1" type="noConversion"/>
  </si>
  <si>
    <t>일반</t>
    <phoneticPr fontId="1" type="noConversion"/>
  </si>
  <si>
    <t>(단위:명)</t>
    <phoneticPr fontId="1" type="noConversion"/>
  </si>
  <si>
    <t>도덕ᆞ윤리</t>
    <phoneticPr fontId="1" type="noConversion"/>
  </si>
  <si>
    <t>선발예정인원(일반)</t>
    <phoneticPr fontId="1" type="noConversion"/>
  </si>
  <si>
    <t>청
석
학
원</t>
    <phoneticPr fontId="20" type="noConversion"/>
  </si>
  <si>
    <t>서
원
학
원</t>
    <phoneticPr fontId="20" type="noConversion"/>
  </si>
  <si>
    <t>일
신
학
원</t>
    <phoneticPr fontId="20" type="noConversion"/>
  </si>
  <si>
    <t>형
석
학
원</t>
    <phoneticPr fontId="20" type="noConversion"/>
  </si>
  <si>
    <t>문
흥
학
원</t>
    <phoneticPr fontId="20" type="noConversion"/>
  </si>
  <si>
    <t>영
산
학
원</t>
    <phoneticPr fontId="20" type="noConversion"/>
  </si>
  <si>
    <t>이
산
학
원</t>
    <phoneticPr fontId="20" type="noConversion"/>
  </si>
  <si>
    <t>합
계</t>
    <phoneticPr fontId="1" type="noConversion"/>
  </si>
  <si>
    <t>합
계</t>
    <phoneticPr fontId="1" type="noConversion"/>
  </si>
  <si>
    <t>대
원
교
육
재
단</t>
    <phoneticPr fontId="20" type="noConversion"/>
  </si>
  <si>
    <t>꽃
동
네
현
도
학
원</t>
    <phoneticPr fontId="20" type="noConversion"/>
  </si>
  <si>
    <t>소
계</t>
    <phoneticPr fontId="1" type="noConversion"/>
  </si>
  <si>
    <t>비
고</t>
    <phoneticPr fontId="1" type="noConversion"/>
  </si>
  <si>
    <t>일
반</t>
    <phoneticPr fontId="1" type="noConversion"/>
  </si>
  <si>
    <t>장
애</t>
    <phoneticPr fontId="1" type="noConversion"/>
  </si>
  <si>
    <t>공
립</t>
    <phoneticPr fontId="1" type="noConversion"/>
  </si>
  <si>
    <t>소
계</t>
    <phoneticPr fontId="1" type="noConversion"/>
  </si>
  <si>
    <t>소
계</t>
    <phoneticPr fontId="1" type="noConversion"/>
  </si>
  <si>
    <t>합
계</t>
    <phoneticPr fontId="1" type="noConversion"/>
  </si>
  <si>
    <t>공사립동시 지원</t>
    <phoneticPr fontId="1" type="noConversion"/>
  </si>
  <si>
    <t>도덕·윤리</t>
  </si>
  <si>
    <t>정보·컴퓨터</t>
  </si>
  <si>
    <t>식품가공</t>
  </si>
  <si>
    <t>영
신
학
원</t>
    <phoneticPr fontId="20" type="noConversion"/>
  </si>
  <si>
    <t>삼
우
학
원</t>
    <phoneticPr fontId="20" type="noConversion"/>
  </si>
  <si>
    <t>영
신
학
원</t>
    <phoneticPr fontId="20" type="noConversion"/>
  </si>
  <si>
    <t>지리</t>
    <phoneticPr fontId="1" type="noConversion"/>
  </si>
  <si>
    <t>역사</t>
    <phoneticPr fontId="1" type="noConversion"/>
  </si>
  <si>
    <t>물리</t>
    <phoneticPr fontId="1" type="noConversion"/>
  </si>
  <si>
    <t>화학</t>
    <phoneticPr fontId="1" type="noConversion"/>
  </si>
  <si>
    <t>체육</t>
    <phoneticPr fontId="1" type="noConversion"/>
  </si>
  <si>
    <t>일본어</t>
    <phoneticPr fontId="1" type="noConversion"/>
  </si>
  <si>
    <t>미술</t>
    <phoneticPr fontId="1" type="noConversion"/>
  </si>
  <si>
    <t>사립만 지원(사립단독개요 포함)</t>
    <phoneticPr fontId="1" type="noConversion"/>
  </si>
  <si>
    <t>지원인원(누적)</t>
    <phoneticPr fontId="1" type="noConversion"/>
  </si>
  <si>
    <r>
      <rPr>
        <sz val="16"/>
        <color theme="6" tint="-0.499984740745262"/>
        <rFont val="HY헤드라인M"/>
        <family val="1"/>
        <charset val="129"/>
      </rPr>
      <t>2024학년도</t>
    </r>
    <r>
      <rPr>
        <sz val="16"/>
        <rFont val="HY헤드라인M"/>
        <family val="1"/>
        <charset val="129"/>
      </rPr>
      <t xml:space="preserve"> 공립 중등교사 임용시험 응시원서 접수 결과 </t>
    </r>
    <r>
      <rPr>
        <sz val="16"/>
        <color rgb="FFFF0000"/>
        <rFont val="HY헤드라인M"/>
        <family val="1"/>
        <charset val="129"/>
      </rPr>
      <t>(최종)</t>
    </r>
    <phoneticPr fontId="1" type="noConversion"/>
  </si>
  <si>
    <r>
      <rPr>
        <sz val="20"/>
        <color theme="6" tint="-0.499984740745262"/>
        <rFont val="HY헤드라인M"/>
        <family val="1"/>
        <charset val="129"/>
      </rPr>
      <t>2024학년도</t>
    </r>
    <r>
      <rPr>
        <sz val="20"/>
        <rFont val="HY헤드라인M"/>
        <family val="1"/>
        <charset val="129"/>
      </rPr>
      <t xml:space="preserve"> 사립 중등교사 임용시험 응시원서 접수 결과 </t>
    </r>
    <r>
      <rPr>
        <sz val="20"/>
        <color rgb="FFFF0000"/>
        <rFont val="HY헤드라인M"/>
        <family val="1"/>
        <charset val="129"/>
      </rPr>
      <t>(최종)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</si>
</sst>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00\-000"/>
    <numFmt numFmtId="178" formatCode="0.0_ "/>
    <numFmt numFmtId="179" formatCode="_-* #,##0.0_-;\-* #,##0.0_-;_-* &quot;-&quot;?_-;_-@_-"/>
  </numFmts>
  <fonts count="32"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Arial Unicode MS"/>
      <family val="3"/>
      <charset val="129"/>
    </font>
    <font>
      <sz val="14"/>
      <name val="Arial Unicode MS"/>
      <family val="3"/>
      <charset val="129"/>
    </font>
    <font>
      <sz val="11"/>
      <name val="Arial Unicode MS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sz val="12"/>
      <name val="Arial Narrow"/>
      <family val="2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6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6"/>
      <color rgb="FFFF0000"/>
      <name val="HY헤드라인M"/>
      <family val="1"/>
      <charset val="129"/>
    </font>
    <font>
      <sz val="20"/>
      <name val="HY헤드라인M"/>
      <family val="1"/>
      <charset val="129"/>
    </font>
    <font>
      <sz val="20"/>
      <color theme="6" tint="-0.499984740745262"/>
      <name val="HY헤드라인M"/>
      <family val="1"/>
      <charset val="129"/>
    </font>
    <font>
      <sz val="16"/>
      <color theme="6" tint="-0.499984740745262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b/>
      <sz val="11"/>
      <color rgb="FF006600"/>
      <name val="맑은 고딕"/>
      <family val="3"/>
      <charset val="129"/>
      <scheme val="minor"/>
    </font>
    <font>
      <b/>
      <sz val="11"/>
      <color rgb="FF3439F4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1" fontId="14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3" borderId="4" applyNumberFormat="0" applyFont="0" applyAlignment="0" applyProtection="0">
      <alignment vertical="center"/>
    </xf>
    <xf numFmtId="0" fontId="14" fillId="0" borderId="0"/>
  </cellStyleXfs>
  <cellXfs count="151">
    <xf numFmtId="0" fontId="0" fillId="0" borderId="0" xfId="0"/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0" fillId="0" borderId="0" xfId="0" applyNumberFormat="1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10" fillId="0" borderId="0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9" fillId="0" borderId="0" xfId="0" applyFont="1" applyBorder="1" applyAlignment="1">
      <alignment horizontal="right" vertical="center" shrinkToFit="1"/>
    </xf>
    <xf numFmtId="0" fontId="10" fillId="0" borderId="0" xfId="0" applyNumberFormat="1" applyFont="1" applyBorder="1" applyAlignment="1">
      <alignment horizontal="left" vertical="center" shrinkToFit="1"/>
    </xf>
    <xf numFmtId="0" fontId="11" fillId="2" borderId="1" xfId="0" applyNumberFormat="1" applyFont="1" applyFill="1" applyBorder="1" applyAlignment="1">
      <alignment horizontal="center" vertical="center" shrinkToFit="1"/>
    </xf>
    <xf numFmtId="177" fontId="17" fillId="0" borderId="0" xfId="4" applyNumberFormat="1" applyFont="1" applyFill="1" applyAlignment="1">
      <alignment horizontal="right" shrinkToFit="1"/>
    </xf>
    <xf numFmtId="0" fontId="15" fillId="2" borderId="0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center" vertical="center" shrinkToFit="1"/>
    </xf>
    <xf numFmtId="0" fontId="10" fillId="0" borderId="0" xfId="0" applyNumberFormat="1" applyFont="1" applyBorder="1" applyAlignment="1">
      <alignment horizontal="left" vertical="center" shrinkToFit="1"/>
    </xf>
    <xf numFmtId="0" fontId="19" fillId="0" borderId="1" xfId="0" applyFont="1" applyFill="1" applyBorder="1" applyAlignment="1">
      <alignment horizontal="center" vertical="center" shrinkToFit="1"/>
    </xf>
    <xf numFmtId="0" fontId="19" fillId="5" borderId="1" xfId="0" applyFont="1" applyFill="1" applyBorder="1" applyAlignment="1">
      <alignment horizontal="center" vertical="center" shrinkToFit="1"/>
    </xf>
    <xf numFmtId="0" fontId="19" fillId="2" borderId="1" xfId="0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0" fontId="22" fillId="7" borderId="10" xfId="0" applyFont="1" applyFill="1" applyBorder="1" applyAlignment="1">
      <alignment horizontal="center" vertical="center" wrapText="1"/>
    </xf>
    <xf numFmtId="0" fontId="22" fillId="6" borderId="1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shrinkToFit="1"/>
    </xf>
    <xf numFmtId="0" fontId="16" fillId="0" borderId="20" xfId="0" applyFont="1" applyFill="1" applyBorder="1" applyAlignment="1">
      <alignment horizontal="center" vertical="center" shrinkToFit="1"/>
    </xf>
    <xf numFmtId="41" fontId="13" fillId="4" borderId="21" xfId="1" applyFont="1" applyFill="1" applyBorder="1" applyAlignment="1">
      <alignment horizontal="center" vertical="center" shrinkToFit="1"/>
    </xf>
    <xf numFmtId="0" fontId="11" fillId="0" borderId="20" xfId="0" applyFont="1" applyFill="1" applyBorder="1" applyAlignment="1">
      <alignment horizontal="center" vertical="center" shrinkToFit="1"/>
    </xf>
    <xf numFmtId="41" fontId="13" fillId="5" borderId="22" xfId="1" applyFont="1" applyFill="1" applyBorder="1" applyAlignment="1">
      <alignment horizontal="center" vertical="center" shrinkToFit="1"/>
    </xf>
    <xf numFmtId="41" fontId="13" fillId="5" borderId="23" xfId="1" applyFont="1" applyFill="1" applyBorder="1" applyAlignment="1">
      <alignment horizontal="center" vertical="center" shrinkToFit="1"/>
    </xf>
    <xf numFmtId="0" fontId="13" fillId="7" borderId="1" xfId="0" applyFont="1" applyFill="1" applyBorder="1" applyAlignment="1">
      <alignment horizontal="center" vertical="center" shrinkToFit="1"/>
    </xf>
    <xf numFmtId="0" fontId="21" fillId="6" borderId="10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shrinkToFit="1"/>
    </xf>
    <xf numFmtId="0" fontId="19" fillId="0" borderId="8" xfId="0" applyFont="1" applyFill="1" applyBorder="1" applyAlignment="1">
      <alignment horizontal="center" vertical="center" shrinkToFit="1"/>
    </xf>
    <xf numFmtId="176" fontId="19" fillId="5" borderId="1" xfId="0" applyNumberFormat="1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41" fontId="19" fillId="5" borderId="22" xfId="1" applyFont="1" applyFill="1" applyBorder="1" applyAlignment="1">
      <alignment horizontal="center" vertical="center" shrinkToFit="1"/>
    </xf>
    <xf numFmtId="41" fontId="19" fillId="5" borderId="23" xfId="1" applyFont="1" applyFill="1" applyBorder="1" applyAlignment="1">
      <alignment horizontal="center" vertical="center" shrinkToFit="1"/>
    </xf>
    <xf numFmtId="176" fontId="19" fillId="2" borderId="7" xfId="0" applyNumberFormat="1" applyFont="1" applyFill="1" applyBorder="1" applyAlignment="1">
      <alignment horizontal="center" vertical="center" shrinkToFit="1"/>
    </xf>
    <xf numFmtId="176" fontId="19" fillId="5" borderId="7" xfId="0" applyNumberFormat="1" applyFont="1" applyFill="1" applyBorder="1" applyAlignment="1">
      <alignment horizontal="center" vertical="center" shrinkToFit="1"/>
    </xf>
    <xf numFmtId="0" fontId="19" fillId="0" borderId="20" xfId="0" applyFont="1" applyFill="1" applyBorder="1" applyAlignment="1">
      <alignment horizontal="center" vertical="center" shrinkToFit="1"/>
    </xf>
    <xf numFmtId="0" fontId="19" fillId="4" borderId="21" xfId="0" applyFont="1" applyFill="1" applyBorder="1" applyAlignment="1">
      <alignment horizontal="center" vertical="center" shrinkToFit="1"/>
    </xf>
    <xf numFmtId="0" fontId="19" fillId="5" borderId="22" xfId="0" applyFont="1" applyFill="1" applyBorder="1" applyAlignment="1">
      <alignment horizontal="center" vertical="center" shrinkToFit="1"/>
    </xf>
    <xf numFmtId="0" fontId="19" fillId="5" borderId="23" xfId="0" applyFont="1" applyFill="1" applyBorder="1" applyAlignment="1">
      <alignment horizontal="center" vertical="center" shrinkToFit="1"/>
    </xf>
    <xf numFmtId="0" fontId="19" fillId="7" borderId="1" xfId="0" applyFont="1" applyFill="1" applyBorder="1" applyAlignment="1">
      <alignment horizontal="center" vertical="center" shrinkToFit="1"/>
    </xf>
    <xf numFmtId="0" fontId="19" fillId="7" borderId="23" xfId="0" applyFont="1" applyFill="1" applyBorder="1" applyAlignment="1">
      <alignment horizontal="center" vertical="center" shrinkToFit="1"/>
    </xf>
    <xf numFmtId="0" fontId="19" fillId="7" borderId="3" xfId="0" applyFont="1" applyFill="1" applyBorder="1" applyAlignment="1">
      <alignment horizontal="center" vertical="center" shrinkToFit="1"/>
    </xf>
    <xf numFmtId="0" fontId="18" fillId="4" borderId="21" xfId="0" applyFont="1" applyFill="1" applyBorder="1" applyAlignment="1">
      <alignment horizontal="center" vertical="center" wrapText="1"/>
    </xf>
    <xf numFmtId="41" fontId="19" fillId="4" borderId="24" xfId="1" applyFont="1" applyFill="1" applyBorder="1" applyAlignment="1">
      <alignment horizontal="center" vertical="center" shrinkToFit="1"/>
    </xf>
    <xf numFmtId="0" fontId="19" fillId="4" borderId="24" xfId="0" applyFont="1" applyFill="1" applyBorder="1" applyAlignment="1">
      <alignment horizontal="center" vertical="center" shrinkToFit="1"/>
    </xf>
    <xf numFmtId="0" fontId="11" fillId="5" borderId="20" xfId="0" applyFont="1" applyFill="1" applyBorder="1" applyAlignment="1">
      <alignment horizontal="center" vertical="center" wrapText="1" shrinkToFit="1"/>
    </xf>
    <xf numFmtId="0" fontId="11" fillId="5" borderId="1" xfId="0" applyFont="1" applyFill="1" applyBorder="1" applyAlignment="1">
      <alignment horizontal="center" vertical="center" wrapText="1" shrinkToFit="1"/>
    </xf>
    <xf numFmtId="0" fontId="11" fillId="7" borderId="1" xfId="0" applyFont="1" applyFill="1" applyBorder="1" applyAlignment="1">
      <alignment horizontal="center" vertical="center" wrapText="1" shrinkToFit="1"/>
    </xf>
    <xf numFmtId="0" fontId="19" fillId="7" borderId="29" xfId="0" applyFont="1" applyFill="1" applyBorder="1" applyAlignment="1">
      <alignment horizontal="center" vertical="center" shrinkToFit="1"/>
    </xf>
    <xf numFmtId="41" fontId="13" fillId="7" borderId="23" xfId="1" applyFont="1" applyFill="1" applyBorder="1" applyAlignment="1">
      <alignment horizontal="center" vertical="center" shrinkToFit="1"/>
    </xf>
    <xf numFmtId="41" fontId="13" fillId="4" borderId="24" xfId="1" applyFont="1" applyFill="1" applyBorder="1" applyAlignment="1">
      <alignment horizontal="center" vertical="center" shrinkToFit="1"/>
    </xf>
    <xf numFmtId="0" fontId="13" fillId="4" borderId="21" xfId="0" applyFont="1" applyFill="1" applyBorder="1" applyAlignment="1">
      <alignment horizontal="center" vertical="center" shrinkToFit="1"/>
    </xf>
    <xf numFmtId="41" fontId="13" fillId="5" borderId="30" xfId="1" applyFont="1" applyFill="1" applyBorder="1" applyAlignment="1">
      <alignment horizontal="center" vertical="center" shrinkToFit="1"/>
    </xf>
    <xf numFmtId="0" fontId="21" fillId="6" borderId="32" xfId="0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shrinkToFit="1"/>
    </xf>
    <xf numFmtId="0" fontId="16" fillId="8" borderId="20" xfId="0" applyFont="1" applyFill="1" applyBorder="1" applyAlignment="1">
      <alignment horizontal="center" vertical="center" shrinkToFit="1"/>
    </xf>
    <xf numFmtId="0" fontId="11" fillId="8" borderId="1" xfId="0" applyFont="1" applyFill="1" applyBorder="1" applyAlignment="1">
      <alignment horizontal="center" vertical="center" shrinkToFit="1"/>
    </xf>
    <xf numFmtId="0" fontId="11" fillId="8" borderId="20" xfId="0" applyFont="1" applyFill="1" applyBorder="1" applyAlignment="1">
      <alignment horizontal="center" vertical="center" shrinkToFit="1"/>
    </xf>
    <xf numFmtId="0" fontId="10" fillId="0" borderId="0" xfId="0" applyNumberFormat="1" applyFont="1" applyBorder="1" applyAlignment="1">
      <alignment horizontal="left" vertical="center" shrinkToFit="1"/>
    </xf>
    <xf numFmtId="0" fontId="18" fillId="0" borderId="8" xfId="0" applyFont="1" applyBorder="1" applyAlignment="1">
      <alignment horizontal="center" vertical="center" wrapText="1"/>
    </xf>
    <xf numFmtId="176" fontId="19" fillId="2" borderId="8" xfId="0" applyNumberFormat="1" applyFont="1" applyFill="1" applyBorder="1" applyAlignment="1">
      <alignment horizontal="center" vertical="center" shrinkToFit="1"/>
    </xf>
    <xf numFmtId="177" fontId="17" fillId="0" borderId="0" xfId="4" applyNumberFormat="1" applyFont="1" applyFill="1" applyBorder="1" applyAlignment="1">
      <alignment horizontal="center" shrinkToFit="1"/>
    </xf>
    <xf numFmtId="0" fontId="31" fillId="6" borderId="10" xfId="0" applyFont="1" applyFill="1" applyBorder="1" applyAlignment="1">
      <alignment horizontal="center" vertical="center" wrapText="1"/>
    </xf>
    <xf numFmtId="0" fontId="30" fillId="6" borderId="10" xfId="0" applyFont="1" applyFill="1" applyBorder="1" applyAlignment="1">
      <alignment horizontal="center" vertical="center" wrapText="1"/>
    </xf>
    <xf numFmtId="41" fontId="7" fillId="0" borderId="0" xfId="0" applyNumberFormat="1" applyFont="1" applyAlignment="1">
      <alignment horizontal="center" vertical="center" shrinkToFit="1"/>
    </xf>
    <xf numFmtId="41" fontId="2" fillId="0" borderId="0" xfId="0" applyNumberFormat="1" applyFont="1" applyAlignment="1">
      <alignment horizontal="center" vertical="center" shrinkToFit="1"/>
    </xf>
    <xf numFmtId="178" fontId="16" fillId="0" borderId="20" xfId="0" applyNumberFormat="1" applyFont="1" applyFill="1" applyBorder="1" applyAlignment="1">
      <alignment horizontal="center" vertical="center" shrinkToFit="1"/>
    </xf>
    <xf numFmtId="178" fontId="16" fillId="0" borderId="1" xfId="0" applyNumberFormat="1" applyFont="1" applyFill="1" applyBorder="1" applyAlignment="1">
      <alignment horizontal="center" vertical="center" shrinkToFit="1"/>
    </xf>
    <xf numFmtId="178" fontId="16" fillId="8" borderId="1" xfId="0" applyNumberFormat="1" applyFont="1" applyFill="1" applyBorder="1" applyAlignment="1">
      <alignment horizontal="center" vertical="center" shrinkToFit="1"/>
    </xf>
    <xf numFmtId="178" fontId="16" fillId="8" borderId="20" xfId="0" applyNumberFormat="1" applyFont="1" applyFill="1" applyBorder="1" applyAlignment="1">
      <alignment horizontal="center" vertical="center" shrinkToFit="1"/>
    </xf>
    <xf numFmtId="178" fontId="11" fillId="8" borderId="20" xfId="0" applyNumberFormat="1" applyFont="1" applyFill="1" applyBorder="1" applyAlignment="1">
      <alignment horizontal="center" vertical="center" shrinkToFit="1"/>
    </xf>
    <xf numFmtId="178" fontId="11" fillId="8" borderId="1" xfId="0" applyNumberFormat="1" applyFont="1" applyFill="1" applyBorder="1" applyAlignment="1">
      <alignment horizontal="center" vertical="center" shrinkToFit="1"/>
    </xf>
    <xf numFmtId="178" fontId="11" fillId="0" borderId="1" xfId="0" applyNumberFormat="1" applyFont="1" applyFill="1" applyBorder="1" applyAlignment="1">
      <alignment horizontal="center" vertical="center" shrinkToFit="1"/>
    </xf>
    <xf numFmtId="178" fontId="11" fillId="0" borderId="20" xfId="0" applyNumberFormat="1" applyFont="1" applyFill="1" applyBorder="1" applyAlignment="1">
      <alignment horizontal="center" vertical="center" shrinkToFit="1"/>
    </xf>
    <xf numFmtId="179" fontId="13" fillId="4" borderId="21" xfId="0" applyNumberFormat="1" applyFont="1" applyFill="1" applyBorder="1" applyAlignment="1">
      <alignment horizontal="center" vertical="center" shrinkToFit="1"/>
    </xf>
    <xf numFmtId="41" fontId="10" fillId="0" borderId="0" xfId="0" applyNumberFormat="1" applyFont="1" applyBorder="1" applyAlignment="1">
      <alignment horizontal="left" vertical="center" shrinkToFit="1"/>
    </xf>
    <xf numFmtId="179" fontId="13" fillId="5" borderId="30" xfId="1" applyNumberFormat="1" applyFont="1" applyFill="1" applyBorder="1" applyAlignment="1">
      <alignment horizontal="center" vertical="center" shrinkToFit="1"/>
    </xf>
    <xf numFmtId="0" fontId="19" fillId="5" borderId="1" xfId="0" applyNumberFormat="1" applyFont="1" applyFill="1" applyBorder="1" applyAlignment="1">
      <alignment horizontal="center" vertical="center" shrinkToFit="1"/>
    </xf>
    <xf numFmtId="0" fontId="19" fillId="5" borderId="3" xfId="0" applyNumberFormat="1" applyFont="1" applyFill="1" applyBorder="1" applyAlignment="1">
      <alignment horizontal="center" vertical="center" shrinkToFit="1"/>
    </xf>
    <xf numFmtId="0" fontId="23" fillId="5" borderId="7" xfId="0" applyNumberFormat="1" applyFont="1" applyFill="1" applyBorder="1" applyAlignment="1">
      <alignment horizontal="center" vertical="center" shrinkToFit="1"/>
    </xf>
    <xf numFmtId="0" fontId="23" fillId="5" borderId="1" xfId="0" applyNumberFormat="1" applyFont="1" applyFill="1" applyBorder="1" applyAlignment="1">
      <alignment horizontal="center" vertical="center" shrinkToFit="1"/>
    </xf>
    <xf numFmtId="0" fontId="10" fillId="0" borderId="0" xfId="0" applyNumberFormat="1" applyFont="1" applyBorder="1" applyAlignment="1">
      <alignment horizontal="left" vertical="center" shrinkToFit="1"/>
    </xf>
    <xf numFmtId="0" fontId="15" fillId="2" borderId="0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3" fillId="5" borderId="1" xfId="0" applyNumberFormat="1" applyFont="1" applyFill="1" applyBorder="1" applyAlignment="1">
      <alignment horizontal="center" vertical="center" shrinkToFit="1"/>
    </xf>
    <xf numFmtId="0" fontId="13" fillId="5" borderId="3" xfId="0" applyFont="1" applyFill="1" applyBorder="1" applyAlignment="1">
      <alignment horizontal="center" vertical="center" shrinkToFit="1"/>
    </xf>
    <xf numFmtId="0" fontId="13" fillId="5" borderId="25" xfId="0" applyFont="1" applyFill="1" applyBorder="1" applyAlignment="1">
      <alignment horizontal="center" vertical="center" shrinkToFit="1"/>
    </xf>
    <xf numFmtId="0" fontId="13" fillId="5" borderId="26" xfId="0" applyFont="1" applyFill="1" applyBorder="1" applyAlignment="1">
      <alignment horizontal="center" vertical="center" shrinkToFit="1"/>
    </xf>
    <xf numFmtId="0" fontId="13" fillId="5" borderId="27" xfId="0" applyFont="1" applyFill="1" applyBorder="1" applyAlignment="1">
      <alignment horizontal="center" vertical="center" shrinkToFit="1"/>
    </xf>
    <xf numFmtId="0" fontId="23" fillId="5" borderId="1" xfId="0" applyNumberFormat="1" applyFont="1" applyFill="1" applyBorder="1" applyAlignment="1">
      <alignment horizontal="center" vertical="center" wrapText="1" shrinkToFit="1"/>
    </xf>
    <xf numFmtId="0" fontId="23" fillId="5" borderId="20" xfId="0" applyNumberFormat="1" applyFont="1" applyFill="1" applyBorder="1" applyAlignment="1">
      <alignment horizontal="center" vertical="center" shrinkToFit="1"/>
    </xf>
    <xf numFmtId="0" fontId="24" fillId="5" borderId="7" xfId="0" applyFont="1" applyFill="1" applyBorder="1" applyAlignment="1">
      <alignment horizontal="center" vertical="center" wrapText="1" shrinkToFit="1"/>
    </xf>
    <xf numFmtId="0" fontId="24" fillId="5" borderId="7" xfId="0" applyFont="1" applyFill="1" applyBorder="1" applyAlignment="1">
      <alignment horizontal="center" vertical="center" shrinkToFit="1"/>
    </xf>
    <xf numFmtId="0" fontId="24" fillId="5" borderId="1" xfId="0" applyFont="1" applyFill="1" applyBorder="1" applyAlignment="1">
      <alignment horizontal="center" vertical="center" wrapText="1" shrinkToFit="1"/>
    </xf>
    <xf numFmtId="0" fontId="24" fillId="5" borderId="1" xfId="0" applyFont="1" applyFill="1" applyBorder="1" applyAlignment="1">
      <alignment horizontal="center" vertical="center" shrinkToFit="1"/>
    </xf>
    <xf numFmtId="0" fontId="13" fillId="5" borderId="20" xfId="0" applyFont="1" applyFill="1" applyBorder="1" applyAlignment="1">
      <alignment horizontal="center" vertical="center" wrapText="1" shrinkToFit="1"/>
    </xf>
    <xf numFmtId="0" fontId="13" fillId="5" borderId="20" xfId="0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center" vertical="center" wrapText="1" shrinkToFit="1"/>
    </xf>
    <xf numFmtId="0" fontId="13" fillId="5" borderId="1" xfId="0" applyFont="1" applyFill="1" applyBorder="1" applyAlignment="1">
      <alignment horizontal="center" vertical="center" shrinkToFit="1"/>
    </xf>
    <xf numFmtId="0" fontId="13" fillId="4" borderId="21" xfId="0" applyFont="1" applyFill="1" applyBorder="1" applyAlignment="1">
      <alignment horizontal="center" vertical="center" wrapText="1" shrinkToFit="1"/>
    </xf>
    <xf numFmtId="0" fontId="13" fillId="4" borderId="21" xfId="0" applyFont="1" applyFill="1" applyBorder="1" applyAlignment="1">
      <alignment horizontal="center" vertical="center" shrinkToFit="1"/>
    </xf>
    <xf numFmtId="0" fontId="23" fillId="5" borderId="25" xfId="0" applyNumberFormat="1" applyFont="1" applyFill="1" applyBorder="1" applyAlignment="1">
      <alignment horizontal="center" vertical="center" shrinkToFit="1"/>
    </xf>
    <xf numFmtId="0" fontId="23" fillId="5" borderId="26" xfId="0" applyNumberFormat="1" applyFont="1" applyFill="1" applyBorder="1" applyAlignment="1">
      <alignment horizontal="center" vertical="center" shrinkToFit="1"/>
    </xf>
    <xf numFmtId="0" fontId="23" fillId="5" borderId="28" xfId="0" applyNumberFormat="1" applyFont="1" applyFill="1" applyBorder="1" applyAlignment="1">
      <alignment horizontal="center" vertical="center" shrinkToFit="1"/>
    </xf>
    <xf numFmtId="0" fontId="23" fillId="5" borderId="27" xfId="0" applyNumberFormat="1" applyFont="1" applyFill="1" applyBorder="1" applyAlignment="1">
      <alignment horizontal="center" vertical="center" shrinkToFit="1"/>
    </xf>
    <xf numFmtId="0" fontId="23" fillId="5" borderId="3" xfId="0" applyNumberFormat="1" applyFont="1" applyFill="1" applyBorder="1" applyAlignment="1">
      <alignment horizontal="center" vertical="center" wrapText="1" shrinkToFit="1"/>
    </xf>
    <xf numFmtId="0" fontId="23" fillId="5" borderId="7" xfId="0" applyNumberFormat="1" applyFont="1" applyFill="1" applyBorder="1" applyAlignment="1">
      <alignment horizontal="center" vertical="center" wrapText="1" shrinkToFit="1"/>
    </xf>
    <xf numFmtId="0" fontId="30" fillId="6" borderId="5" xfId="0" applyFont="1" applyFill="1" applyBorder="1" applyAlignment="1">
      <alignment horizontal="center" vertical="center" wrapText="1"/>
    </xf>
    <xf numFmtId="0" fontId="30" fillId="6" borderId="2" xfId="0" applyFont="1" applyFill="1" applyBorder="1" applyAlignment="1">
      <alignment horizontal="center" vertical="center" wrapText="1"/>
    </xf>
    <xf numFmtId="0" fontId="31" fillId="6" borderId="5" xfId="0" applyFont="1" applyFill="1" applyBorder="1" applyAlignment="1">
      <alignment horizontal="center" vertical="center" wrapText="1"/>
    </xf>
    <xf numFmtId="0" fontId="31" fillId="6" borderId="2" xfId="0" applyFont="1" applyFill="1" applyBorder="1" applyAlignment="1">
      <alignment horizontal="center" vertical="center" wrapText="1"/>
    </xf>
    <xf numFmtId="0" fontId="21" fillId="6" borderId="5" xfId="0" applyFont="1" applyFill="1" applyBorder="1" applyAlignment="1">
      <alignment horizontal="center" vertical="center" wrapText="1"/>
    </xf>
    <xf numFmtId="0" fontId="21" fillId="6" borderId="2" xfId="0" applyFont="1" applyFill="1" applyBorder="1" applyAlignment="1">
      <alignment horizontal="center" vertical="center" wrapText="1"/>
    </xf>
    <xf numFmtId="0" fontId="11" fillId="5" borderId="1" xfId="0" applyNumberFormat="1" applyFont="1" applyFill="1" applyBorder="1" applyAlignment="1">
      <alignment horizontal="center" vertical="center" shrinkToFit="1"/>
    </xf>
    <xf numFmtId="0" fontId="11" fillId="5" borderId="3" xfId="0" applyNumberFormat="1" applyFont="1" applyFill="1" applyBorder="1" applyAlignment="1">
      <alignment horizontal="center" vertical="center" shrinkToFit="1"/>
    </xf>
    <xf numFmtId="0" fontId="13" fillId="5" borderId="13" xfId="0" applyNumberFormat="1" applyFont="1" applyFill="1" applyBorder="1" applyAlignment="1">
      <alignment horizontal="center" vertical="center" shrinkToFit="1"/>
    </xf>
    <xf numFmtId="0" fontId="13" fillId="5" borderId="14" xfId="0" applyNumberFormat="1" applyFont="1" applyFill="1" applyBorder="1" applyAlignment="1">
      <alignment horizontal="center" vertical="center" shrinkToFit="1"/>
    </xf>
    <xf numFmtId="0" fontId="13" fillId="5" borderId="15" xfId="0" applyNumberFormat="1" applyFont="1" applyFill="1" applyBorder="1" applyAlignment="1">
      <alignment horizontal="center" vertical="center" shrinkToFit="1"/>
    </xf>
    <xf numFmtId="0" fontId="13" fillId="5" borderId="13" xfId="0" applyFont="1" applyFill="1" applyBorder="1" applyAlignment="1">
      <alignment horizontal="center" vertical="center" shrinkToFit="1"/>
    </xf>
    <xf numFmtId="0" fontId="13" fillId="5" borderId="14" xfId="0" applyFont="1" applyFill="1" applyBorder="1" applyAlignment="1">
      <alignment horizontal="center" vertical="center" shrinkToFit="1"/>
    </xf>
    <xf numFmtId="0" fontId="13" fillId="5" borderId="15" xfId="0" applyFont="1" applyFill="1" applyBorder="1" applyAlignment="1">
      <alignment horizontal="center" vertical="center" shrinkToFit="1"/>
    </xf>
    <xf numFmtId="0" fontId="21" fillId="6" borderId="16" xfId="0" applyFont="1" applyFill="1" applyBorder="1" applyAlignment="1">
      <alignment horizontal="center" vertical="center" wrapText="1"/>
    </xf>
    <xf numFmtId="0" fontId="21" fillId="6" borderId="18" xfId="0" applyFont="1" applyFill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center" wrapText="1" shrinkToFit="1"/>
    </xf>
    <xf numFmtId="0" fontId="13" fillId="7" borderId="7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 shrinkToFit="1"/>
    </xf>
    <xf numFmtId="0" fontId="13" fillId="4" borderId="19" xfId="0" applyFont="1" applyFill="1" applyBorder="1" applyAlignment="1">
      <alignment horizontal="center" vertical="center" wrapText="1" shrinkToFit="1"/>
    </xf>
    <xf numFmtId="0" fontId="26" fillId="2" borderId="0" xfId="0" applyFont="1" applyFill="1" applyBorder="1" applyAlignment="1">
      <alignment horizontal="center" vertical="center" shrinkToFit="1"/>
    </xf>
    <xf numFmtId="0" fontId="13" fillId="5" borderId="5" xfId="0" applyNumberFormat="1" applyFont="1" applyFill="1" applyBorder="1" applyAlignment="1">
      <alignment horizontal="center" vertical="center" shrinkToFit="1"/>
    </xf>
    <xf numFmtId="0" fontId="13" fillId="5" borderId="9" xfId="0" applyNumberFormat="1" applyFont="1" applyFill="1" applyBorder="1" applyAlignment="1">
      <alignment horizontal="center" vertical="center" shrinkToFit="1"/>
    </xf>
    <xf numFmtId="0" fontId="13" fillId="5" borderId="2" xfId="0" applyNumberFormat="1" applyFont="1" applyFill="1" applyBorder="1" applyAlignment="1">
      <alignment horizontal="center" vertical="center" shrinkToFit="1"/>
    </xf>
    <xf numFmtId="0" fontId="13" fillId="5" borderId="11" xfId="0" applyFont="1" applyFill="1" applyBorder="1" applyAlignment="1">
      <alignment horizontal="center" vertical="center" shrinkToFit="1"/>
    </xf>
    <xf numFmtId="0" fontId="13" fillId="5" borderId="12" xfId="0" applyFont="1" applyFill="1" applyBorder="1" applyAlignment="1">
      <alignment horizontal="center" vertical="center" shrinkToFit="1"/>
    </xf>
    <xf numFmtId="0" fontId="13" fillId="5" borderId="10" xfId="0" applyFont="1" applyFill="1" applyBorder="1" applyAlignment="1">
      <alignment horizontal="center" vertical="center" shrinkToFit="1"/>
    </xf>
    <xf numFmtId="0" fontId="11" fillId="5" borderId="33" xfId="0" applyNumberFormat="1" applyFont="1" applyFill="1" applyBorder="1" applyAlignment="1">
      <alignment horizontal="center" vertical="center" wrapText="1" shrinkToFit="1"/>
    </xf>
    <xf numFmtId="0" fontId="11" fillId="5" borderId="9" xfId="0" applyNumberFormat="1" applyFont="1" applyFill="1" applyBorder="1" applyAlignment="1">
      <alignment horizontal="center" vertical="center" shrinkToFit="1"/>
    </xf>
    <xf numFmtId="0" fontId="11" fillId="5" borderId="2" xfId="0" applyNumberFormat="1" applyFont="1" applyFill="1" applyBorder="1" applyAlignment="1">
      <alignment horizontal="center" vertical="center" shrinkToFit="1"/>
    </xf>
    <xf numFmtId="0" fontId="13" fillId="7" borderId="31" xfId="0" applyFont="1" applyFill="1" applyBorder="1" applyAlignment="1">
      <alignment horizontal="center" vertical="center" wrapText="1" shrinkToFit="1"/>
    </xf>
  </cellXfs>
  <cellStyles count="5">
    <cellStyle name="메모 2" xfId="3" xr:uid="{00000000-0005-0000-0000-000000000000}"/>
    <cellStyle name="쉼표 [0]" xfId="1" builtinId="6"/>
    <cellStyle name="표준" xfId="0" builtinId="0"/>
    <cellStyle name="표준 2" xfId="2" xr:uid="{00000000-0005-0000-0000-000003000000}"/>
    <cellStyle name="표준_서울" xfId="4" xr:uid="{00000000-0005-0000-0000-000004000000}"/>
  </cellStyles>
  <dxfs count="0"/>
  <tableStyles count="0" defaultTableStyle="TableStyleMedium9" defaultPivotStyle="PivotStyleLight16"/>
  <colors>
    <mruColors>
      <color rgb="FF3439F4"/>
      <color rgb="FF006600"/>
      <color rgb="FFFFFF99"/>
      <color rgb="FF290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"/>
  <sheetViews>
    <sheetView tabSelected="1" zoomScale="120" workbookViewId="0">
      <pane xSplit="2" ySplit="6" topLeftCell="C7" activePane="bottomRight" state="frozen"/>
      <selection activeCell="L15" sqref="L15"/>
      <selection pane="topRight" activeCell="L15" sqref="L15"/>
      <selection pane="bottomLeft" activeCell="L15" sqref="L15"/>
      <selection pane="bottomRight" activeCell="Q6" sqref="Q6"/>
    </sheetView>
  </sheetViews>
  <sheetFormatPr defaultRowHeight="18.75"/>
  <cols>
    <col min="1" max="1" width="3.88671875" style="7" customWidth="1"/>
    <col min="2" max="2" width="10.88671875" style="1" customWidth="1"/>
    <col min="3" max="5" width="4.77734375" style="2" customWidth="1"/>
    <col min="6" max="6" width="5.88671875" style="2" customWidth="1"/>
    <col min="7" max="7" width="8.5546875" style="2" customWidth="1"/>
    <col min="8" max="11" width="4.77734375" style="2" customWidth="1"/>
    <col min="12" max="13" width="5.33203125" style="2" customWidth="1"/>
    <col min="14" max="14" width="8.109375" style="2" customWidth="1"/>
    <col min="15" max="16384" width="8.88671875" style="1"/>
  </cols>
  <sheetData>
    <row r="1" spans="1:14" s="5" customFormat="1" ht="27" customHeight="1">
      <c r="A1" s="95" t="s">
        <v>71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4" s="5" customFormat="1" ht="15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s="2" customFormat="1" ht="27" customHeight="1" thickBot="1">
      <c r="A3" s="96" t="s">
        <v>0</v>
      </c>
      <c r="B3" s="96"/>
      <c r="C3" s="4"/>
      <c r="D3" s="4"/>
      <c r="E3" s="4"/>
      <c r="F3" s="4"/>
      <c r="G3" s="4"/>
      <c r="H3" s="4"/>
      <c r="I3" s="12"/>
      <c r="J3" s="12"/>
      <c r="K3" s="12"/>
      <c r="L3" s="12"/>
      <c r="M3" s="12"/>
      <c r="N3" s="15" t="s">
        <v>33</v>
      </c>
    </row>
    <row r="4" spans="1:14" s="2" customFormat="1" ht="26.25" customHeight="1">
      <c r="A4" s="97" t="s">
        <v>1</v>
      </c>
      <c r="B4" s="98" t="s">
        <v>2</v>
      </c>
      <c r="C4" s="99" t="s">
        <v>4</v>
      </c>
      <c r="D4" s="100"/>
      <c r="E4" s="101"/>
      <c r="F4" s="114" t="s">
        <v>31</v>
      </c>
      <c r="G4" s="115"/>
      <c r="H4" s="115"/>
      <c r="I4" s="115"/>
      <c r="J4" s="116"/>
      <c r="K4" s="117"/>
      <c r="L4" s="92" t="s">
        <v>7</v>
      </c>
      <c r="M4" s="93"/>
      <c r="N4" s="102" t="s">
        <v>6</v>
      </c>
    </row>
    <row r="5" spans="1:14" s="2" customFormat="1" ht="26.25" customHeight="1">
      <c r="A5" s="97"/>
      <c r="B5" s="98"/>
      <c r="C5" s="108" t="s">
        <v>49</v>
      </c>
      <c r="D5" s="110" t="s">
        <v>50</v>
      </c>
      <c r="E5" s="112" t="s">
        <v>54</v>
      </c>
      <c r="F5" s="103" t="s">
        <v>32</v>
      </c>
      <c r="G5" s="93"/>
      <c r="H5" s="93"/>
      <c r="I5" s="118" t="s">
        <v>30</v>
      </c>
      <c r="J5" s="119"/>
      <c r="K5" s="112" t="s">
        <v>54</v>
      </c>
      <c r="L5" s="104" t="s">
        <v>49</v>
      </c>
      <c r="M5" s="106" t="s">
        <v>50</v>
      </c>
      <c r="N5" s="93"/>
    </row>
    <row r="6" spans="1:14" ht="36" customHeight="1">
      <c r="A6" s="97"/>
      <c r="B6" s="98"/>
      <c r="C6" s="109"/>
      <c r="D6" s="111"/>
      <c r="E6" s="113"/>
      <c r="F6" s="57" t="s">
        <v>8</v>
      </c>
      <c r="G6" s="58" t="s">
        <v>5</v>
      </c>
      <c r="H6" s="59" t="s">
        <v>52</v>
      </c>
      <c r="I6" s="58" t="s">
        <v>51</v>
      </c>
      <c r="J6" s="59" t="s">
        <v>53</v>
      </c>
      <c r="K6" s="113"/>
      <c r="L6" s="105"/>
      <c r="M6" s="107"/>
      <c r="N6" s="93"/>
    </row>
    <row r="7" spans="1:14" ht="19.5" customHeight="1">
      <c r="A7" s="22">
        <v>1</v>
      </c>
      <c r="B7" s="41" t="s">
        <v>9</v>
      </c>
      <c r="C7" s="42">
        <v>17</v>
      </c>
      <c r="D7" s="36">
        <v>2</v>
      </c>
      <c r="E7" s="54">
        <f>C7+D7</f>
        <v>19</v>
      </c>
      <c r="F7" s="47">
        <v>54</v>
      </c>
      <c r="G7" s="20">
        <f>사립!Z7</f>
        <v>172</v>
      </c>
      <c r="H7" s="51">
        <f t="shared" ref="H7:H31" si="0">SUM(F7:G7)</f>
        <v>226</v>
      </c>
      <c r="I7" s="20">
        <v>2</v>
      </c>
      <c r="J7" s="53">
        <f t="shared" ref="J7:J31" si="1">I7</f>
        <v>2</v>
      </c>
      <c r="K7" s="48">
        <f t="shared" ref="K7:K31" si="2">SUM(H7,J7)</f>
        <v>228</v>
      </c>
      <c r="L7" s="45">
        <f>H7/C7</f>
        <v>13.294117647058824</v>
      </c>
      <c r="M7" s="37">
        <f>IF((D7=0),"",J7/D7)</f>
        <v>1</v>
      </c>
      <c r="N7" s="38"/>
    </row>
    <row r="8" spans="1:14" ht="19.5" customHeight="1">
      <c r="A8" s="22">
        <v>2</v>
      </c>
      <c r="B8" s="41" t="s">
        <v>10</v>
      </c>
      <c r="C8" s="42">
        <v>16</v>
      </c>
      <c r="D8" s="36">
        <v>2</v>
      </c>
      <c r="E8" s="54">
        <f t="shared" ref="E8:E30" si="3">C8+D8</f>
        <v>18</v>
      </c>
      <c r="F8" s="47">
        <v>23</v>
      </c>
      <c r="G8" s="20">
        <f>사립!Z8</f>
        <v>90</v>
      </c>
      <c r="H8" s="51">
        <f t="shared" si="0"/>
        <v>113</v>
      </c>
      <c r="I8" s="20"/>
      <c r="J8" s="53">
        <f t="shared" si="1"/>
        <v>0</v>
      </c>
      <c r="K8" s="48">
        <f t="shared" si="2"/>
        <v>113</v>
      </c>
      <c r="L8" s="45">
        <f t="shared" ref="L8:L13" si="4">H8/C8</f>
        <v>7.0625</v>
      </c>
      <c r="M8" s="37">
        <f t="shared" ref="M8:M30" si="5">IF((D8=0),"",J8/D8)</f>
        <v>0</v>
      </c>
      <c r="N8" s="38"/>
    </row>
    <row r="9" spans="1:14" ht="19.5" customHeight="1">
      <c r="A9" s="22">
        <v>3</v>
      </c>
      <c r="B9" s="41" t="s">
        <v>11</v>
      </c>
      <c r="C9" s="42">
        <v>11</v>
      </c>
      <c r="D9" s="36">
        <v>1</v>
      </c>
      <c r="E9" s="54">
        <f t="shared" si="3"/>
        <v>12</v>
      </c>
      <c r="F9" s="47">
        <v>31</v>
      </c>
      <c r="G9" s="20">
        <f>사립!Z9</f>
        <v>72</v>
      </c>
      <c r="H9" s="51">
        <f t="shared" si="0"/>
        <v>103</v>
      </c>
      <c r="I9" s="20"/>
      <c r="J9" s="53">
        <f t="shared" si="1"/>
        <v>0</v>
      </c>
      <c r="K9" s="48">
        <f t="shared" si="2"/>
        <v>103</v>
      </c>
      <c r="L9" s="45">
        <f t="shared" si="4"/>
        <v>9.3636363636363633</v>
      </c>
      <c r="M9" s="37">
        <f t="shared" si="5"/>
        <v>0</v>
      </c>
      <c r="N9" s="38"/>
    </row>
    <row r="10" spans="1:14" ht="19.5" customHeight="1">
      <c r="A10" s="22">
        <v>4</v>
      </c>
      <c r="B10" s="41" t="s">
        <v>56</v>
      </c>
      <c r="C10" s="42">
        <v>4</v>
      </c>
      <c r="D10" s="36">
        <v>1</v>
      </c>
      <c r="E10" s="54">
        <f t="shared" si="3"/>
        <v>5</v>
      </c>
      <c r="F10" s="47">
        <v>4</v>
      </c>
      <c r="G10" s="20">
        <f>사립!Z10</f>
        <v>25</v>
      </c>
      <c r="H10" s="51">
        <f t="shared" si="0"/>
        <v>29</v>
      </c>
      <c r="I10" s="20"/>
      <c r="J10" s="53">
        <f t="shared" si="1"/>
        <v>0</v>
      </c>
      <c r="K10" s="48">
        <f t="shared" si="2"/>
        <v>29</v>
      </c>
      <c r="L10" s="45">
        <f t="shared" si="4"/>
        <v>7.25</v>
      </c>
      <c r="M10" s="37">
        <f t="shared" si="5"/>
        <v>0</v>
      </c>
      <c r="N10" s="38"/>
    </row>
    <row r="11" spans="1:14" ht="19.5" customHeight="1">
      <c r="A11" s="22">
        <v>5</v>
      </c>
      <c r="B11" s="41" t="s">
        <v>12</v>
      </c>
      <c r="C11" s="42">
        <v>4</v>
      </c>
      <c r="D11" s="36">
        <v>1</v>
      </c>
      <c r="E11" s="54">
        <f t="shared" si="3"/>
        <v>5</v>
      </c>
      <c r="F11" s="47">
        <v>29</v>
      </c>
      <c r="G11" s="39"/>
      <c r="H11" s="51">
        <f t="shared" si="0"/>
        <v>29</v>
      </c>
      <c r="I11" s="20">
        <v>1</v>
      </c>
      <c r="J11" s="53">
        <f t="shared" si="1"/>
        <v>1</v>
      </c>
      <c r="K11" s="48">
        <f t="shared" si="2"/>
        <v>30</v>
      </c>
      <c r="L11" s="45">
        <f t="shared" si="4"/>
        <v>7.25</v>
      </c>
      <c r="M11" s="37">
        <f t="shared" si="5"/>
        <v>1</v>
      </c>
      <c r="N11" s="38"/>
    </row>
    <row r="12" spans="1:14" ht="19.5" customHeight="1">
      <c r="A12" s="22">
        <v>6</v>
      </c>
      <c r="B12" s="41" t="s">
        <v>13</v>
      </c>
      <c r="C12" s="42">
        <v>6</v>
      </c>
      <c r="D12" s="36">
        <v>1</v>
      </c>
      <c r="E12" s="54">
        <f t="shared" si="3"/>
        <v>7</v>
      </c>
      <c r="F12" s="47">
        <v>22</v>
      </c>
      <c r="G12" s="20">
        <f>사립!Z12</f>
        <v>28</v>
      </c>
      <c r="H12" s="51">
        <f t="shared" si="0"/>
        <v>50</v>
      </c>
      <c r="I12" s="20">
        <v>1</v>
      </c>
      <c r="J12" s="53">
        <f>I12</f>
        <v>1</v>
      </c>
      <c r="K12" s="48">
        <f t="shared" si="2"/>
        <v>51</v>
      </c>
      <c r="L12" s="45">
        <f t="shared" si="4"/>
        <v>8.3333333333333339</v>
      </c>
      <c r="M12" s="37">
        <f t="shared" si="5"/>
        <v>1</v>
      </c>
      <c r="N12" s="38"/>
    </row>
    <row r="13" spans="1:14" ht="19.5" customHeight="1">
      <c r="A13" s="22">
        <v>7</v>
      </c>
      <c r="B13" s="41" t="s">
        <v>14</v>
      </c>
      <c r="C13" s="42">
        <v>3</v>
      </c>
      <c r="D13" s="72"/>
      <c r="E13" s="54">
        <f t="shared" si="3"/>
        <v>3</v>
      </c>
      <c r="F13" s="47">
        <v>18</v>
      </c>
      <c r="G13" s="20">
        <f>사립!Z13</f>
        <v>41</v>
      </c>
      <c r="H13" s="51">
        <f t="shared" si="0"/>
        <v>59</v>
      </c>
      <c r="I13" s="39"/>
      <c r="J13" s="53">
        <f>I13</f>
        <v>0</v>
      </c>
      <c r="K13" s="48">
        <f t="shared" si="2"/>
        <v>59</v>
      </c>
      <c r="L13" s="45">
        <f t="shared" si="4"/>
        <v>19.666666666666668</v>
      </c>
      <c r="M13" s="73" t="str">
        <f t="shared" si="5"/>
        <v/>
      </c>
      <c r="N13" s="38"/>
    </row>
    <row r="14" spans="1:14" ht="19.5" customHeight="1">
      <c r="A14" s="22">
        <v>8</v>
      </c>
      <c r="B14" s="41" t="s">
        <v>15</v>
      </c>
      <c r="C14" s="42">
        <v>4</v>
      </c>
      <c r="D14" s="36">
        <v>1</v>
      </c>
      <c r="E14" s="54">
        <f t="shared" si="3"/>
        <v>5</v>
      </c>
      <c r="F14" s="47">
        <v>5</v>
      </c>
      <c r="G14" s="20">
        <f>사립!Z14</f>
        <v>20</v>
      </c>
      <c r="H14" s="51">
        <f t="shared" si="0"/>
        <v>25</v>
      </c>
      <c r="I14" s="20">
        <v>1</v>
      </c>
      <c r="J14" s="53">
        <f t="shared" si="1"/>
        <v>1</v>
      </c>
      <c r="K14" s="48">
        <f t="shared" si="2"/>
        <v>26</v>
      </c>
      <c r="L14" s="45">
        <f t="shared" ref="L14:L31" si="6">H14/C14</f>
        <v>6.25</v>
      </c>
      <c r="M14" s="37">
        <f t="shared" si="5"/>
        <v>1</v>
      </c>
      <c r="N14" s="38"/>
    </row>
    <row r="15" spans="1:14" ht="19.5" customHeight="1">
      <c r="A15" s="22">
        <v>9</v>
      </c>
      <c r="B15" s="41" t="s">
        <v>16</v>
      </c>
      <c r="C15" s="42">
        <v>7</v>
      </c>
      <c r="D15" s="36">
        <v>1</v>
      </c>
      <c r="E15" s="54">
        <f t="shared" si="3"/>
        <v>8</v>
      </c>
      <c r="F15" s="47">
        <v>14</v>
      </c>
      <c r="G15" s="20">
        <f>사립!Z15</f>
        <v>22</v>
      </c>
      <c r="H15" s="51">
        <f t="shared" si="0"/>
        <v>36</v>
      </c>
      <c r="I15" s="20">
        <v>1</v>
      </c>
      <c r="J15" s="53">
        <f t="shared" si="1"/>
        <v>1</v>
      </c>
      <c r="K15" s="48">
        <f t="shared" si="2"/>
        <v>37</v>
      </c>
      <c r="L15" s="45">
        <f t="shared" si="6"/>
        <v>5.1428571428571432</v>
      </c>
      <c r="M15" s="37">
        <f t="shared" si="5"/>
        <v>1</v>
      </c>
      <c r="N15" s="38"/>
    </row>
    <row r="16" spans="1:14" ht="19.5" customHeight="1">
      <c r="A16" s="22">
        <v>10</v>
      </c>
      <c r="B16" s="41" t="s">
        <v>17</v>
      </c>
      <c r="C16" s="42">
        <v>7</v>
      </c>
      <c r="D16" s="72"/>
      <c r="E16" s="54">
        <f t="shared" si="3"/>
        <v>7</v>
      </c>
      <c r="F16" s="47">
        <v>65</v>
      </c>
      <c r="G16" s="39"/>
      <c r="H16" s="51">
        <f t="shared" si="0"/>
        <v>65</v>
      </c>
      <c r="I16" s="39"/>
      <c r="J16" s="53">
        <f t="shared" si="1"/>
        <v>0</v>
      </c>
      <c r="K16" s="48">
        <f t="shared" si="2"/>
        <v>65</v>
      </c>
      <c r="L16" s="45">
        <f t="shared" si="6"/>
        <v>9.2857142857142865</v>
      </c>
      <c r="M16" s="73" t="str">
        <f t="shared" si="5"/>
        <v/>
      </c>
      <c r="N16" s="38"/>
    </row>
    <row r="17" spans="1:14" ht="19.5" customHeight="1">
      <c r="A17" s="22">
        <v>11</v>
      </c>
      <c r="B17" s="41" t="s">
        <v>18</v>
      </c>
      <c r="C17" s="42">
        <v>3</v>
      </c>
      <c r="D17" s="72"/>
      <c r="E17" s="54">
        <f t="shared" si="3"/>
        <v>3</v>
      </c>
      <c r="F17" s="47">
        <v>19</v>
      </c>
      <c r="G17" s="39"/>
      <c r="H17" s="51">
        <f t="shared" si="0"/>
        <v>19</v>
      </c>
      <c r="I17" s="39"/>
      <c r="J17" s="53">
        <f t="shared" si="1"/>
        <v>0</v>
      </c>
      <c r="K17" s="48">
        <f t="shared" si="2"/>
        <v>19</v>
      </c>
      <c r="L17" s="45">
        <f t="shared" si="6"/>
        <v>6.333333333333333</v>
      </c>
      <c r="M17" s="73" t="str">
        <f t="shared" si="5"/>
        <v/>
      </c>
      <c r="N17" s="38"/>
    </row>
    <row r="18" spans="1:14" ht="19.5" customHeight="1">
      <c r="A18" s="22">
        <v>12</v>
      </c>
      <c r="B18" s="41" t="s">
        <v>19</v>
      </c>
      <c r="C18" s="42">
        <v>20</v>
      </c>
      <c r="D18" s="72"/>
      <c r="E18" s="54">
        <f t="shared" si="3"/>
        <v>20</v>
      </c>
      <c r="F18" s="47">
        <v>54</v>
      </c>
      <c r="G18" s="20">
        <f>사립!Z17</f>
        <v>157</v>
      </c>
      <c r="H18" s="51">
        <f t="shared" si="0"/>
        <v>211</v>
      </c>
      <c r="I18" s="39"/>
      <c r="J18" s="53">
        <f t="shared" si="1"/>
        <v>0</v>
      </c>
      <c r="K18" s="48">
        <f t="shared" si="2"/>
        <v>211</v>
      </c>
      <c r="L18" s="45">
        <f t="shared" si="6"/>
        <v>10.55</v>
      </c>
      <c r="M18" s="73" t="str">
        <f t="shared" si="5"/>
        <v/>
      </c>
      <c r="N18" s="38"/>
    </row>
    <row r="19" spans="1:14" ht="19.5" customHeight="1">
      <c r="A19" s="22">
        <v>13</v>
      </c>
      <c r="B19" s="41" t="s">
        <v>20</v>
      </c>
      <c r="C19" s="42">
        <v>2</v>
      </c>
      <c r="D19" s="72"/>
      <c r="E19" s="54">
        <f t="shared" si="3"/>
        <v>2</v>
      </c>
      <c r="F19" s="47">
        <v>4</v>
      </c>
      <c r="G19" s="20">
        <f>사립!Z18</f>
        <v>4</v>
      </c>
      <c r="H19" s="51">
        <f t="shared" si="0"/>
        <v>8</v>
      </c>
      <c r="I19" s="39"/>
      <c r="J19" s="53">
        <f t="shared" si="1"/>
        <v>0</v>
      </c>
      <c r="K19" s="48">
        <f t="shared" si="2"/>
        <v>8</v>
      </c>
      <c r="L19" s="45">
        <f t="shared" si="6"/>
        <v>4</v>
      </c>
      <c r="M19" s="73" t="str">
        <f t="shared" si="5"/>
        <v/>
      </c>
      <c r="N19" s="38"/>
    </row>
    <row r="20" spans="1:14" ht="19.5" customHeight="1">
      <c r="A20" s="22">
        <v>14</v>
      </c>
      <c r="B20" s="41" t="s">
        <v>21</v>
      </c>
      <c r="C20" s="42">
        <v>3</v>
      </c>
      <c r="D20" s="72"/>
      <c r="E20" s="54">
        <f t="shared" si="3"/>
        <v>3</v>
      </c>
      <c r="F20" s="47">
        <v>22</v>
      </c>
      <c r="G20" s="39"/>
      <c r="H20" s="51">
        <f t="shared" si="0"/>
        <v>22</v>
      </c>
      <c r="I20" s="39"/>
      <c r="J20" s="53">
        <f t="shared" si="1"/>
        <v>0</v>
      </c>
      <c r="K20" s="48">
        <f t="shared" si="2"/>
        <v>22</v>
      </c>
      <c r="L20" s="45">
        <f t="shared" si="6"/>
        <v>7.333333333333333</v>
      </c>
      <c r="M20" s="73" t="str">
        <f t="shared" si="5"/>
        <v/>
      </c>
      <c r="N20" s="38"/>
    </row>
    <row r="21" spans="1:14" ht="19.5" customHeight="1">
      <c r="A21" s="22">
        <v>15</v>
      </c>
      <c r="B21" s="41" t="s">
        <v>57</v>
      </c>
      <c r="C21" s="42">
        <v>6</v>
      </c>
      <c r="D21" s="36">
        <v>1</v>
      </c>
      <c r="E21" s="54">
        <f t="shared" si="3"/>
        <v>7</v>
      </c>
      <c r="F21" s="47">
        <v>8</v>
      </c>
      <c r="G21" s="20">
        <f>사립!Z19</f>
        <v>11</v>
      </c>
      <c r="H21" s="51">
        <f t="shared" si="0"/>
        <v>19</v>
      </c>
      <c r="I21" s="20"/>
      <c r="J21" s="53">
        <f t="shared" si="1"/>
        <v>0</v>
      </c>
      <c r="K21" s="48">
        <f t="shared" si="2"/>
        <v>19</v>
      </c>
      <c r="L21" s="45">
        <f t="shared" si="6"/>
        <v>3.1666666666666665</v>
      </c>
      <c r="M21" s="37">
        <f t="shared" si="5"/>
        <v>0</v>
      </c>
      <c r="N21" s="38"/>
    </row>
    <row r="22" spans="1:14" ht="19.5" customHeight="1">
      <c r="A22" s="22">
        <v>16</v>
      </c>
      <c r="B22" s="41" t="s">
        <v>22</v>
      </c>
      <c r="C22" s="42">
        <v>1</v>
      </c>
      <c r="D22" s="72"/>
      <c r="E22" s="54">
        <f t="shared" si="3"/>
        <v>1</v>
      </c>
      <c r="F22" s="47">
        <v>3</v>
      </c>
      <c r="G22" s="20">
        <f>사립!Z20</f>
        <v>7</v>
      </c>
      <c r="H22" s="51">
        <f t="shared" si="0"/>
        <v>10</v>
      </c>
      <c r="I22" s="39"/>
      <c r="J22" s="53">
        <f t="shared" si="1"/>
        <v>0</v>
      </c>
      <c r="K22" s="48">
        <f t="shared" si="2"/>
        <v>10</v>
      </c>
      <c r="L22" s="45">
        <f t="shared" si="6"/>
        <v>10</v>
      </c>
      <c r="M22" s="73" t="str">
        <f t="shared" si="5"/>
        <v/>
      </c>
      <c r="N22" s="38"/>
    </row>
    <row r="23" spans="1:14" ht="19.5" customHeight="1">
      <c r="A23" s="22">
        <v>17</v>
      </c>
      <c r="B23" s="41" t="s">
        <v>23</v>
      </c>
      <c r="C23" s="42">
        <v>3</v>
      </c>
      <c r="D23" s="72"/>
      <c r="E23" s="54">
        <f t="shared" si="3"/>
        <v>3</v>
      </c>
      <c r="F23" s="47">
        <v>13</v>
      </c>
      <c r="G23" s="39"/>
      <c r="H23" s="51">
        <f t="shared" si="0"/>
        <v>13</v>
      </c>
      <c r="I23" s="39"/>
      <c r="J23" s="53">
        <f t="shared" si="1"/>
        <v>0</v>
      </c>
      <c r="K23" s="48">
        <f t="shared" si="2"/>
        <v>13</v>
      </c>
      <c r="L23" s="45">
        <f t="shared" si="6"/>
        <v>4.333333333333333</v>
      </c>
      <c r="M23" s="73" t="str">
        <f t="shared" si="5"/>
        <v/>
      </c>
      <c r="N23" s="38"/>
    </row>
    <row r="24" spans="1:14" ht="19.5" customHeight="1">
      <c r="A24" s="22">
        <v>18</v>
      </c>
      <c r="B24" s="41" t="s">
        <v>24</v>
      </c>
      <c r="C24" s="42">
        <v>1</v>
      </c>
      <c r="D24" s="72"/>
      <c r="E24" s="54">
        <f t="shared" si="3"/>
        <v>1</v>
      </c>
      <c r="F24" s="47">
        <v>1</v>
      </c>
      <c r="G24" s="20">
        <f>사립!Z21</f>
        <v>7</v>
      </c>
      <c r="H24" s="51">
        <f t="shared" si="0"/>
        <v>8</v>
      </c>
      <c r="I24" s="39"/>
      <c r="J24" s="53">
        <f t="shared" si="1"/>
        <v>0</v>
      </c>
      <c r="K24" s="48">
        <f t="shared" si="2"/>
        <v>8</v>
      </c>
      <c r="L24" s="45">
        <f t="shared" si="6"/>
        <v>8</v>
      </c>
      <c r="M24" s="73" t="str">
        <f t="shared" si="5"/>
        <v/>
      </c>
      <c r="N24" s="38"/>
    </row>
    <row r="25" spans="1:14" ht="19.5" customHeight="1">
      <c r="A25" s="22">
        <v>19</v>
      </c>
      <c r="B25" s="41" t="s">
        <v>58</v>
      </c>
      <c r="C25" s="42">
        <v>4</v>
      </c>
      <c r="D25" s="72"/>
      <c r="E25" s="54">
        <f t="shared" si="3"/>
        <v>4</v>
      </c>
      <c r="F25" s="47">
        <v>24</v>
      </c>
      <c r="G25" s="39"/>
      <c r="H25" s="51">
        <f t="shared" si="0"/>
        <v>24</v>
      </c>
      <c r="I25" s="39"/>
      <c r="J25" s="53">
        <f t="shared" si="1"/>
        <v>0</v>
      </c>
      <c r="K25" s="48">
        <f t="shared" si="2"/>
        <v>24</v>
      </c>
      <c r="L25" s="45">
        <f t="shared" si="6"/>
        <v>6</v>
      </c>
      <c r="M25" s="73" t="str">
        <f t="shared" si="5"/>
        <v/>
      </c>
      <c r="N25" s="38"/>
    </row>
    <row r="26" spans="1:14" ht="19.5" customHeight="1">
      <c r="A26" s="22">
        <v>20</v>
      </c>
      <c r="B26" s="41" t="s">
        <v>25</v>
      </c>
      <c r="C26" s="42">
        <v>11</v>
      </c>
      <c r="D26" s="36">
        <v>1</v>
      </c>
      <c r="E26" s="54">
        <f t="shared" si="3"/>
        <v>12</v>
      </c>
      <c r="F26" s="47">
        <v>97</v>
      </c>
      <c r="G26" s="39"/>
      <c r="H26" s="51">
        <f t="shared" si="0"/>
        <v>97</v>
      </c>
      <c r="I26" s="20">
        <v>5</v>
      </c>
      <c r="J26" s="53">
        <f t="shared" si="1"/>
        <v>5</v>
      </c>
      <c r="K26" s="48">
        <f t="shared" si="2"/>
        <v>102</v>
      </c>
      <c r="L26" s="45">
        <f t="shared" si="6"/>
        <v>8.8181818181818183</v>
      </c>
      <c r="M26" s="37">
        <f t="shared" si="5"/>
        <v>5</v>
      </c>
      <c r="N26" s="38"/>
    </row>
    <row r="27" spans="1:14" ht="19.5" customHeight="1">
      <c r="A27" s="22">
        <v>21</v>
      </c>
      <c r="B27" s="41" t="s">
        <v>26</v>
      </c>
      <c r="C27" s="42">
        <v>8</v>
      </c>
      <c r="D27" s="36">
        <v>1</v>
      </c>
      <c r="E27" s="54">
        <f t="shared" si="3"/>
        <v>9</v>
      </c>
      <c r="F27" s="47">
        <v>45</v>
      </c>
      <c r="G27" s="39"/>
      <c r="H27" s="51">
        <f t="shared" si="0"/>
        <v>45</v>
      </c>
      <c r="I27" s="20"/>
      <c r="J27" s="53">
        <f t="shared" si="1"/>
        <v>0</v>
      </c>
      <c r="K27" s="48">
        <f t="shared" si="2"/>
        <v>45</v>
      </c>
      <c r="L27" s="45">
        <f t="shared" si="6"/>
        <v>5.625</v>
      </c>
      <c r="M27" s="37">
        <f t="shared" si="5"/>
        <v>0</v>
      </c>
      <c r="N27" s="38"/>
    </row>
    <row r="28" spans="1:14" ht="19.5" customHeight="1">
      <c r="A28" s="22">
        <v>22</v>
      </c>
      <c r="B28" s="41" t="s">
        <v>27</v>
      </c>
      <c r="C28" s="42">
        <v>2</v>
      </c>
      <c r="D28" s="72"/>
      <c r="E28" s="54">
        <f t="shared" si="3"/>
        <v>2</v>
      </c>
      <c r="F28" s="47">
        <v>16</v>
      </c>
      <c r="G28" s="39"/>
      <c r="H28" s="51">
        <f t="shared" si="0"/>
        <v>16</v>
      </c>
      <c r="I28" s="39"/>
      <c r="J28" s="53">
        <f t="shared" si="1"/>
        <v>0</v>
      </c>
      <c r="K28" s="48">
        <f t="shared" si="2"/>
        <v>16</v>
      </c>
      <c r="L28" s="45">
        <f t="shared" si="6"/>
        <v>8</v>
      </c>
      <c r="M28" s="73" t="str">
        <f t="shared" si="5"/>
        <v/>
      </c>
      <c r="N28" s="38"/>
    </row>
    <row r="29" spans="1:14" ht="19.5" customHeight="1">
      <c r="A29" s="22">
        <v>23</v>
      </c>
      <c r="B29" s="41" t="s">
        <v>28</v>
      </c>
      <c r="C29" s="42">
        <v>12</v>
      </c>
      <c r="D29" s="36">
        <v>1</v>
      </c>
      <c r="E29" s="54">
        <f t="shared" si="3"/>
        <v>13</v>
      </c>
      <c r="F29" s="47">
        <v>73</v>
      </c>
      <c r="G29" s="39"/>
      <c r="H29" s="51">
        <f t="shared" si="0"/>
        <v>73</v>
      </c>
      <c r="I29" s="20"/>
      <c r="J29" s="53">
        <f t="shared" si="1"/>
        <v>0</v>
      </c>
      <c r="K29" s="48">
        <f t="shared" si="2"/>
        <v>73</v>
      </c>
      <c r="L29" s="45">
        <f t="shared" si="6"/>
        <v>6.083333333333333</v>
      </c>
      <c r="M29" s="37">
        <f t="shared" si="5"/>
        <v>0</v>
      </c>
      <c r="N29" s="38"/>
    </row>
    <row r="30" spans="1:14" ht="19.5" customHeight="1">
      <c r="A30" s="22">
        <v>24</v>
      </c>
      <c r="B30" s="41" t="s">
        <v>29</v>
      </c>
      <c r="C30" s="42">
        <v>5</v>
      </c>
      <c r="D30" s="36">
        <v>1</v>
      </c>
      <c r="E30" s="54">
        <f t="shared" si="3"/>
        <v>6</v>
      </c>
      <c r="F30" s="47">
        <v>46</v>
      </c>
      <c r="G30" s="39"/>
      <c r="H30" s="51">
        <f t="shared" si="0"/>
        <v>46</v>
      </c>
      <c r="I30" s="20"/>
      <c r="J30" s="53">
        <f t="shared" si="1"/>
        <v>0</v>
      </c>
      <c r="K30" s="48">
        <f t="shared" si="2"/>
        <v>46</v>
      </c>
      <c r="L30" s="45">
        <f t="shared" si="6"/>
        <v>9.1999999999999993</v>
      </c>
      <c r="M30" s="37">
        <f t="shared" si="5"/>
        <v>0</v>
      </c>
      <c r="N30" s="38"/>
    </row>
    <row r="31" spans="1:14" ht="19.5" customHeight="1" thickBot="1">
      <c r="A31" s="90" t="s">
        <v>3</v>
      </c>
      <c r="B31" s="91"/>
      <c r="C31" s="43">
        <f>SUM(C7:C30)</f>
        <v>160</v>
      </c>
      <c r="D31" s="44">
        <f>SUM(D7:D30)</f>
        <v>15</v>
      </c>
      <c r="E31" s="55">
        <f>SUM(E7:E30)</f>
        <v>175</v>
      </c>
      <c r="F31" s="49">
        <f>SUM(F7:F30)</f>
        <v>690</v>
      </c>
      <c r="G31" s="50">
        <f>SUM(G7:G30)</f>
        <v>656</v>
      </c>
      <c r="H31" s="52">
        <f t="shared" si="0"/>
        <v>1346</v>
      </c>
      <c r="I31" s="50">
        <f>SUM(I7:I30)</f>
        <v>11</v>
      </c>
      <c r="J31" s="60">
        <f t="shared" si="1"/>
        <v>11</v>
      </c>
      <c r="K31" s="56">
        <f t="shared" si="2"/>
        <v>1357</v>
      </c>
      <c r="L31" s="46">
        <f t="shared" si="6"/>
        <v>8.4124999999999996</v>
      </c>
      <c r="M31" s="40">
        <f t="shared" ref="M31" si="7">IF((D31=0),"",I31/D31)</f>
        <v>0.73333333333333328</v>
      </c>
      <c r="N31" s="21"/>
    </row>
    <row r="32" spans="1:14" ht="19.5" customHeight="1">
      <c r="A32" s="94"/>
      <c r="B32" s="94"/>
      <c r="C32" s="94"/>
      <c r="D32" s="94"/>
      <c r="E32" s="94"/>
      <c r="F32" s="94"/>
      <c r="G32" s="94"/>
      <c r="H32" s="94"/>
      <c r="I32" s="94"/>
      <c r="J32" s="19"/>
      <c r="K32" s="88"/>
      <c r="L32" s="10"/>
      <c r="M32" s="10"/>
      <c r="N32" s="8"/>
    </row>
    <row r="33" spans="1:14">
      <c r="A33" s="6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9"/>
    </row>
  </sheetData>
  <autoFilter ref="A6:N32" xr:uid="{00000000-0009-0000-0000-000000000000}"/>
  <mergeCells count="18">
    <mergeCell ref="K5:K6"/>
    <mergeCell ref="I5:J5"/>
    <mergeCell ref="A31:B31"/>
    <mergeCell ref="L4:M4"/>
    <mergeCell ref="A32:I32"/>
    <mergeCell ref="A1:N1"/>
    <mergeCell ref="A3:B3"/>
    <mergeCell ref="A4:A6"/>
    <mergeCell ref="B4:B6"/>
    <mergeCell ref="C4:E4"/>
    <mergeCell ref="N4:N6"/>
    <mergeCell ref="F5:H5"/>
    <mergeCell ref="L5:L6"/>
    <mergeCell ref="M5:M6"/>
    <mergeCell ref="C5:C6"/>
    <mergeCell ref="D5:D6"/>
    <mergeCell ref="E5:E6"/>
    <mergeCell ref="F4:K4"/>
  </mergeCells>
  <phoneticPr fontId="1" type="noConversion"/>
  <pageMargins left="0.39" right="0.19" top="0.70866141732283472" bottom="0.19685039370078741" header="0.23622047244094491" footer="0.31496062992125984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Z27"/>
  <sheetViews>
    <sheetView zoomScale="75" zoomScaleNormal="75" workbookViewId="0">
      <pane ySplit="6" topLeftCell="A7" activePane="bottomLeft" state="frozen"/>
      <selection activeCell="L15" sqref="L15"/>
      <selection pane="bottomLeft" activeCell="V42" sqref="V42"/>
    </sheetView>
  </sheetViews>
  <sheetFormatPr defaultRowHeight="18.75"/>
  <cols>
    <col min="1" max="1" width="4" style="7" customWidth="1"/>
    <col min="2" max="2" width="7.5546875" style="1" customWidth="1"/>
    <col min="3" max="12" width="3.5546875" style="1" customWidth="1"/>
    <col min="13" max="13" width="3.5546875" style="2" customWidth="1"/>
    <col min="14" max="14" width="4.109375" style="2" customWidth="1"/>
    <col min="15" max="38" width="3.5546875" style="2" customWidth="1"/>
    <col min="39" max="39" width="4.109375" style="2" customWidth="1"/>
    <col min="40" max="50" width="3.5546875" style="2" customWidth="1"/>
    <col min="51" max="51" width="4.109375" style="2" customWidth="1"/>
    <col min="52" max="52" width="4.44140625" style="2" customWidth="1"/>
    <col min="53" max="16384" width="8.88671875" style="1"/>
  </cols>
  <sheetData>
    <row r="1" spans="1:52" s="5" customFormat="1" ht="27" customHeight="1">
      <c r="A1" s="140" t="s">
        <v>72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</row>
    <row r="2" spans="1:52" s="5" customFormat="1" ht="15.7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</row>
    <row r="3" spans="1:52" s="2" customFormat="1" ht="27" customHeight="1" thickBot="1">
      <c r="A3" s="96" t="s">
        <v>0</v>
      </c>
      <c r="B3" s="96"/>
      <c r="C3" s="17"/>
      <c r="D3" s="17"/>
      <c r="E3" s="17"/>
      <c r="F3" s="17"/>
      <c r="G3" s="17"/>
      <c r="H3" s="17"/>
      <c r="I3" s="17"/>
      <c r="J3" s="17"/>
      <c r="K3" s="17"/>
      <c r="L3" s="17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74"/>
    </row>
    <row r="4" spans="1:52" s="2" customFormat="1" ht="24.75" customHeight="1">
      <c r="A4" s="141" t="s">
        <v>1</v>
      </c>
      <c r="B4" s="144" t="s">
        <v>2</v>
      </c>
      <c r="C4" s="131" t="s">
        <v>35</v>
      </c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3"/>
      <c r="O4" s="128" t="s">
        <v>70</v>
      </c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30"/>
      <c r="AN4" s="131" t="s">
        <v>7</v>
      </c>
      <c r="AO4" s="132"/>
      <c r="AP4" s="132"/>
      <c r="AQ4" s="132"/>
      <c r="AR4" s="132"/>
      <c r="AS4" s="132"/>
      <c r="AT4" s="132"/>
      <c r="AU4" s="132"/>
      <c r="AV4" s="132"/>
      <c r="AW4" s="132"/>
      <c r="AX4" s="132"/>
      <c r="AY4" s="133"/>
      <c r="AZ4" s="147" t="s">
        <v>48</v>
      </c>
    </row>
    <row r="5" spans="1:52" ht="23.25" customHeight="1">
      <c r="A5" s="142"/>
      <c r="B5" s="145"/>
      <c r="C5" s="134" t="s">
        <v>36</v>
      </c>
      <c r="D5" s="124" t="s">
        <v>37</v>
      </c>
      <c r="E5" s="122" t="s">
        <v>38</v>
      </c>
      <c r="F5" s="124" t="s">
        <v>42</v>
      </c>
      <c r="G5" s="120" t="s">
        <v>45</v>
      </c>
      <c r="H5" s="120" t="s">
        <v>40</v>
      </c>
      <c r="I5" s="122" t="s">
        <v>41</v>
      </c>
      <c r="J5" s="124" t="s">
        <v>59</v>
      </c>
      <c r="K5" s="122" t="s">
        <v>39</v>
      </c>
      <c r="L5" s="120" t="s">
        <v>60</v>
      </c>
      <c r="M5" s="120" t="s">
        <v>46</v>
      </c>
      <c r="N5" s="138" t="s">
        <v>43</v>
      </c>
      <c r="O5" s="150" t="s">
        <v>55</v>
      </c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7"/>
      <c r="AA5" s="136" t="s">
        <v>69</v>
      </c>
      <c r="AB5" s="136"/>
      <c r="AC5" s="136"/>
      <c r="AD5" s="136"/>
      <c r="AE5" s="136"/>
      <c r="AF5" s="136"/>
      <c r="AG5" s="136"/>
      <c r="AH5" s="136"/>
      <c r="AI5" s="136"/>
      <c r="AJ5" s="136"/>
      <c r="AK5" s="136"/>
      <c r="AL5" s="137"/>
      <c r="AM5" s="138" t="s">
        <v>44</v>
      </c>
      <c r="AN5" s="134" t="s">
        <v>36</v>
      </c>
      <c r="AO5" s="124" t="s">
        <v>37</v>
      </c>
      <c r="AP5" s="122" t="s">
        <v>38</v>
      </c>
      <c r="AQ5" s="124" t="s">
        <v>42</v>
      </c>
      <c r="AR5" s="120" t="s">
        <v>45</v>
      </c>
      <c r="AS5" s="120" t="s">
        <v>40</v>
      </c>
      <c r="AT5" s="122" t="s">
        <v>41</v>
      </c>
      <c r="AU5" s="124" t="s">
        <v>59</v>
      </c>
      <c r="AV5" s="122" t="s">
        <v>39</v>
      </c>
      <c r="AW5" s="120" t="s">
        <v>60</v>
      </c>
      <c r="AX5" s="120" t="s">
        <v>46</v>
      </c>
      <c r="AY5" s="138" t="s">
        <v>43</v>
      </c>
      <c r="AZ5" s="148"/>
    </row>
    <row r="6" spans="1:52" ht="123" customHeight="1">
      <c r="A6" s="143"/>
      <c r="B6" s="146"/>
      <c r="C6" s="135"/>
      <c r="D6" s="125"/>
      <c r="E6" s="123"/>
      <c r="F6" s="125"/>
      <c r="G6" s="121"/>
      <c r="H6" s="121"/>
      <c r="I6" s="123"/>
      <c r="J6" s="125"/>
      <c r="K6" s="123"/>
      <c r="L6" s="121"/>
      <c r="M6" s="121"/>
      <c r="N6" s="139"/>
      <c r="O6" s="65" t="s">
        <v>36</v>
      </c>
      <c r="P6" s="35" t="s">
        <v>37</v>
      </c>
      <c r="Q6" s="27" t="s">
        <v>38</v>
      </c>
      <c r="R6" s="35" t="s">
        <v>42</v>
      </c>
      <c r="S6" s="76" t="s">
        <v>45</v>
      </c>
      <c r="T6" s="76" t="s">
        <v>40</v>
      </c>
      <c r="U6" s="75" t="s">
        <v>41</v>
      </c>
      <c r="V6" s="35" t="s">
        <v>61</v>
      </c>
      <c r="W6" s="75" t="s">
        <v>39</v>
      </c>
      <c r="X6" s="76" t="s">
        <v>60</v>
      </c>
      <c r="Y6" s="76" t="s">
        <v>46</v>
      </c>
      <c r="Z6" s="66" t="s">
        <v>47</v>
      </c>
      <c r="AA6" s="65" t="s">
        <v>36</v>
      </c>
      <c r="AB6" s="35" t="s">
        <v>37</v>
      </c>
      <c r="AC6" s="27" t="s">
        <v>38</v>
      </c>
      <c r="AD6" s="35" t="s">
        <v>42</v>
      </c>
      <c r="AE6" s="76" t="s">
        <v>45</v>
      </c>
      <c r="AF6" s="76" t="s">
        <v>40</v>
      </c>
      <c r="AG6" s="75" t="s">
        <v>41</v>
      </c>
      <c r="AH6" s="35" t="s">
        <v>61</v>
      </c>
      <c r="AI6" s="75" t="s">
        <v>39</v>
      </c>
      <c r="AJ6" s="76" t="s">
        <v>60</v>
      </c>
      <c r="AK6" s="76" t="s">
        <v>46</v>
      </c>
      <c r="AL6" s="26" t="s">
        <v>47</v>
      </c>
      <c r="AM6" s="139"/>
      <c r="AN6" s="135"/>
      <c r="AO6" s="125"/>
      <c r="AP6" s="123"/>
      <c r="AQ6" s="125"/>
      <c r="AR6" s="121"/>
      <c r="AS6" s="121"/>
      <c r="AT6" s="123"/>
      <c r="AU6" s="125"/>
      <c r="AV6" s="123"/>
      <c r="AW6" s="121"/>
      <c r="AX6" s="121"/>
      <c r="AY6" s="139"/>
      <c r="AZ6" s="149"/>
    </row>
    <row r="7" spans="1:52" ht="29.25" customHeight="1">
      <c r="A7" s="14">
        <v>1</v>
      </c>
      <c r="B7" s="28" t="s">
        <v>9</v>
      </c>
      <c r="C7" s="29">
        <v>2</v>
      </c>
      <c r="D7" s="23">
        <v>3</v>
      </c>
      <c r="E7" s="23">
        <v>1</v>
      </c>
      <c r="F7" s="67"/>
      <c r="G7" s="23">
        <v>1</v>
      </c>
      <c r="H7" s="67"/>
      <c r="I7" s="67"/>
      <c r="J7" s="67"/>
      <c r="K7" s="67"/>
      <c r="L7" s="67"/>
      <c r="M7" s="67"/>
      <c r="N7" s="30">
        <f t="shared" ref="N7:N24" si="0">SUM(C7:M7)</f>
        <v>7</v>
      </c>
      <c r="O7" s="29">
        <v>53</v>
      </c>
      <c r="P7" s="23">
        <v>105</v>
      </c>
      <c r="Q7" s="23">
        <v>14</v>
      </c>
      <c r="R7" s="67"/>
      <c r="S7" s="67"/>
      <c r="T7" s="67"/>
      <c r="U7" s="67"/>
      <c r="V7" s="67"/>
      <c r="W7" s="67"/>
      <c r="X7" s="67"/>
      <c r="Y7" s="67"/>
      <c r="Z7" s="34">
        <f t="shared" ref="Z7:Z24" si="1">SUM(O7:Y7)</f>
        <v>172</v>
      </c>
      <c r="AA7" s="29">
        <v>4</v>
      </c>
      <c r="AB7" s="23">
        <v>7</v>
      </c>
      <c r="AC7" s="23">
        <v>6</v>
      </c>
      <c r="AD7" s="67"/>
      <c r="AE7" s="23">
        <v>11</v>
      </c>
      <c r="AF7" s="67"/>
      <c r="AG7" s="67"/>
      <c r="AH7" s="67"/>
      <c r="AI7" s="67"/>
      <c r="AJ7" s="67"/>
      <c r="AK7" s="67"/>
      <c r="AL7" s="34">
        <f t="shared" ref="AL7:AL24" si="2">SUM(AA7:AK7)</f>
        <v>28</v>
      </c>
      <c r="AM7" s="63">
        <f t="shared" ref="AM7:AM24" si="3">Z7+AL7</f>
        <v>200</v>
      </c>
      <c r="AN7" s="79">
        <f>IF(C7="","",(O7+AA7)/C7)</f>
        <v>28.5</v>
      </c>
      <c r="AO7" s="80">
        <f t="shared" ref="AO7:AX7" si="4">IF(D7="","",(P7+AB7)/D7)</f>
        <v>37.333333333333336</v>
      </c>
      <c r="AP7" s="80">
        <f t="shared" si="4"/>
        <v>20</v>
      </c>
      <c r="AQ7" s="81" t="str">
        <f t="shared" si="4"/>
        <v/>
      </c>
      <c r="AR7" s="80">
        <f t="shared" si="4"/>
        <v>11</v>
      </c>
      <c r="AS7" s="81" t="str">
        <f t="shared" si="4"/>
        <v/>
      </c>
      <c r="AT7" s="81" t="str">
        <f t="shared" si="4"/>
        <v/>
      </c>
      <c r="AU7" s="81" t="str">
        <f t="shared" si="4"/>
        <v/>
      </c>
      <c r="AV7" s="81" t="str">
        <f t="shared" si="4"/>
        <v/>
      </c>
      <c r="AW7" s="81" t="str">
        <f t="shared" si="4"/>
        <v/>
      </c>
      <c r="AX7" s="81" t="str">
        <f t="shared" si="4"/>
        <v/>
      </c>
      <c r="AY7" s="87">
        <f>AM7/N7</f>
        <v>28.571428571428573</v>
      </c>
      <c r="AZ7" s="25"/>
    </row>
    <row r="8" spans="1:52" ht="29.25" customHeight="1">
      <c r="A8" s="14">
        <v>2</v>
      </c>
      <c r="B8" s="28" t="s">
        <v>10</v>
      </c>
      <c r="C8" s="29">
        <v>1</v>
      </c>
      <c r="D8" s="23">
        <v>3</v>
      </c>
      <c r="E8" s="23">
        <v>1</v>
      </c>
      <c r="F8" s="67"/>
      <c r="G8" s="23">
        <v>1</v>
      </c>
      <c r="H8" s="23">
        <v>1</v>
      </c>
      <c r="I8" s="23">
        <v>1</v>
      </c>
      <c r="J8" s="23">
        <v>1</v>
      </c>
      <c r="K8" s="23">
        <v>1</v>
      </c>
      <c r="L8" s="67"/>
      <c r="M8" s="67"/>
      <c r="N8" s="30">
        <f t="shared" si="0"/>
        <v>10</v>
      </c>
      <c r="O8" s="29">
        <v>23</v>
      </c>
      <c r="P8" s="23">
        <v>50</v>
      </c>
      <c r="Q8" s="23">
        <v>5</v>
      </c>
      <c r="R8" s="67"/>
      <c r="S8" s="67"/>
      <c r="T8" s="67"/>
      <c r="U8" s="23">
        <v>5</v>
      </c>
      <c r="V8" s="23">
        <v>3</v>
      </c>
      <c r="W8" s="23">
        <v>4</v>
      </c>
      <c r="X8" s="67"/>
      <c r="Y8" s="67"/>
      <c r="Z8" s="34">
        <f t="shared" si="1"/>
        <v>90</v>
      </c>
      <c r="AA8" s="29">
        <v>1</v>
      </c>
      <c r="AB8" s="23">
        <v>8</v>
      </c>
      <c r="AC8" s="23">
        <v>4</v>
      </c>
      <c r="AD8" s="67"/>
      <c r="AE8" s="23">
        <v>3</v>
      </c>
      <c r="AF8" s="23">
        <v>5</v>
      </c>
      <c r="AG8" s="23">
        <v>3</v>
      </c>
      <c r="AH8" s="23">
        <v>2</v>
      </c>
      <c r="AI8" s="23">
        <v>1</v>
      </c>
      <c r="AJ8" s="67"/>
      <c r="AK8" s="67"/>
      <c r="AL8" s="34">
        <f t="shared" si="2"/>
        <v>27</v>
      </c>
      <c r="AM8" s="63">
        <f t="shared" si="3"/>
        <v>117</v>
      </c>
      <c r="AN8" s="79">
        <f t="shared" ref="AN8:AN23" si="5">IF(C8="","",(O8+AA8)/C8)</f>
        <v>24</v>
      </c>
      <c r="AO8" s="80">
        <f t="shared" ref="AO8:AO23" si="6">IF(D8="","",(P8+AB8)/D8)</f>
        <v>19.333333333333332</v>
      </c>
      <c r="AP8" s="80">
        <f t="shared" ref="AP8:AP23" si="7">IF(E8="","",(Q8+AC8)/E8)</f>
        <v>9</v>
      </c>
      <c r="AQ8" s="81" t="str">
        <f t="shared" ref="AQ8:AQ23" si="8">IF(F8="","",(R8+AD8)/F8)</f>
        <v/>
      </c>
      <c r="AR8" s="80">
        <f t="shared" ref="AR8:AR23" si="9">IF(G8="","",(S8+AE8)/G8)</f>
        <v>3</v>
      </c>
      <c r="AS8" s="80">
        <f t="shared" ref="AS8:AS23" si="10">IF(H8="","",(T8+AF8)/H8)</f>
        <v>5</v>
      </c>
      <c r="AT8" s="80">
        <f t="shared" ref="AT8:AT23" si="11">IF(I8="","",(U8+AG8)/I8)</f>
        <v>8</v>
      </c>
      <c r="AU8" s="80">
        <f t="shared" ref="AU8:AU23" si="12">IF(J8="","",(V8+AH8)/J8)</f>
        <v>5</v>
      </c>
      <c r="AV8" s="80">
        <f t="shared" ref="AV8:AV23" si="13">IF(K8="","",(W8+AI8)/K8)</f>
        <v>5</v>
      </c>
      <c r="AW8" s="81" t="str">
        <f t="shared" ref="AW8:AW23" si="14">IF(L8="","",(X8+AJ8)/L8)</f>
        <v/>
      </c>
      <c r="AX8" s="81" t="str">
        <f t="shared" ref="AX8:AX23" si="15">IF(M8="","",(Y8+AK8)/M8)</f>
        <v/>
      </c>
      <c r="AY8" s="87">
        <f t="shared" ref="AY8:AY24" si="16">AM8/N8</f>
        <v>11.7</v>
      </c>
      <c r="AZ8" s="25"/>
    </row>
    <row r="9" spans="1:52" ht="29.25" customHeight="1">
      <c r="A9" s="14">
        <v>3</v>
      </c>
      <c r="B9" s="28" t="s">
        <v>11</v>
      </c>
      <c r="C9" s="29">
        <v>1</v>
      </c>
      <c r="D9" s="23">
        <v>1</v>
      </c>
      <c r="E9" s="23">
        <v>2</v>
      </c>
      <c r="F9" s="67"/>
      <c r="G9" s="67"/>
      <c r="H9" s="23">
        <v>1</v>
      </c>
      <c r="I9" s="23">
        <v>1</v>
      </c>
      <c r="J9" s="67"/>
      <c r="K9" s="23">
        <v>1</v>
      </c>
      <c r="L9" s="23">
        <v>1</v>
      </c>
      <c r="M9" s="67"/>
      <c r="N9" s="30">
        <f t="shared" si="0"/>
        <v>8</v>
      </c>
      <c r="O9" s="29">
        <v>27</v>
      </c>
      <c r="P9" s="23">
        <v>27</v>
      </c>
      <c r="Q9" s="23">
        <v>11</v>
      </c>
      <c r="R9" s="67"/>
      <c r="S9" s="67"/>
      <c r="T9" s="67"/>
      <c r="U9" s="23">
        <v>1</v>
      </c>
      <c r="V9" s="67"/>
      <c r="W9" s="23">
        <v>6</v>
      </c>
      <c r="X9" s="67"/>
      <c r="Y9" s="67"/>
      <c r="Z9" s="34">
        <f t="shared" si="1"/>
        <v>72</v>
      </c>
      <c r="AA9" s="29">
        <v>2</v>
      </c>
      <c r="AB9" s="23">
        <v>0</v>
      </c>
      <c r="AC9" s="23">
        <v>7</v>
      </c>
      <c r="AD9" s="67"/>
      <c r="AE9" s="67"/>
      <c r="AF9" s="23">
        <v>9</v>
      </c>
      <c r="AG9" s="23">
        <v>2</v>
      </c>
      <c r="AH9" s="67"/>
      <c r="AI9" s="23">
        <v>4</v>
      </c>
      <c r="AJ9" s="23">
        <v>5</v>
      </c>
      <c r="AK9" s="67"/>
      <c r="AL9" s="34">
        <f t="shared" si="2"/>
        <v>29</v>
      </c>
      <c r="AM9" s="63">
        <f t="shared" si="3"/>
        <v>101</v>
      </c>
      <c r="AN9" s="79">
        <f t="shared" si="5"/>
        <v>29</v>
      </c>
      <c r="AO9" s="80">
        <f t="shared" si="6"/>
        <v>27</v>
      </c>
      <c r="AP9" s="80">
        <f t="shared" si="7"/>
        <v>9</v>
      </c>
      <c r="AQ9" s="81" t="str">
        <f t="shared" si="8"/>
        <v/>
      </c>
      <c r="AR9" s="81" t="str">
        <f t="shared" si="9"/>
        <v/>
      </c>
      <c r="AS9" s="80">
        <f t="shared" si="10"/>
        <v>9</v>
      </c>
      <c r="AT9" s="80">
        <f t="shared" si="11"/>
        <v>3</v>
      </c>
      <c r="AU9" s="81" t="str">
        <f t="shared" si="12"/>
        <v/>
      </c>
      <c r="AV9" s="80">
        <f t="shared" si="13"/>
        <v>10</v>
      </c>
      <c r="AW9" s="80">
        <f t="shared" si="14"/>
        <v>5</v>
      </c>
      <c r="AX9" s="81" t="str">
        <f t="shared" si="15"/>
        <v/>
      </c>
      <c r="AY9" s="87">
        <f t="shared" si="16"/>
        <v>12.625</v>
      </c>
      <c r="AZ9" s="25"/>
    </row>
    <row r="10" spans="1:52" ht="29.25" customHeight="1">
      <c r="A10" s="14">
        <v>4</v>
      </c>
      <c r="B10" s="28" t="s">
        <v>34</v>
      </c>
      <c r="C10" s="29">
        <v>1</v>
      </c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30">
        <f t="shared" si="0"/>
        <v>1</v>
      </c>
      <c r="O10" s="29">
        <v>25</v>
      </c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34">
        <f t="shared" si="1"/>
        <v>25</v>
      </c>
      <c r="AA10" s="29">
        <v>3</v>
      </c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34">
        <f t="shared" si="2"/>
        <v>3</v>
      </c>
      <c r="AM10" s="63">
        <f t="shared" si="3"/>
        <v>28</v>
      </c>
      <c r="AN10" s="79">
        <f t="shared" si="5"/>
        <v>28</v>
      </c>
      <c r="AO10" s="81" t="str">
        <f t="shared" si="6"/>
        <v/>
      </c>
      <c r="AP10" s="81" t="str">
        <f t="shared" si="7"/>
        <v/>
      </c>
      <c r="AQ10" s="81" t="str">
        <f t="shared" si="8"/>
        <v/>
      </c>
      <c r="AR10" s="81" t="str">
        <f t="shared" si="9"/>
        <v/>
      </c>
      <c r="AS10" s="81" t="str">
        <f t="shared" si="10"/>
        <v/>
      </c>
      <c r="AT10" s="81" t="str">
        <f t="shared" si="11"/>
        <v/>
      </c>
      <c r="AU10" s="81" t="str">
        <f t="shared" si="12"/>
        <v/>
      </c>
      <c r="AV10" s="81" t="str">
        <f t="shared" si="13"/>
        <v/>
      </c>
      <c r="AW10" s="81" t="str">
        <f t="shared" si="14"/>
        <v/>
      </c>
      <c r="AX10" s="81" t="str">
        <f t="shared" si="15"/>
        <v/>
      </c>
      <c r="AY10" s="87">
        <f t="shared" si="16"/>
        <v>28</v>
      </c>
      <c r="AZ10" s="25"/>
    </row>
    <row r="11" spans="1:52" ht="29.25" customHeight="1">
      <c r="A11" s="14">
        <v>5</v>
      </c>
      <c r="B11" s="28" t="s">
        <v>12</v>
      </c>
      <c r="C11" s="68"/>
      <c r="D11" s="67"/>
      <c r="E11" s="67"/>
      <c r="F11" s="67"/>
      <c r="G11" s="67"/>
      <c r="H11" s="67"/>
      <c r="I11" s="67"/>
      <c r="J11" s="67"/>
      <c r="K11" s="67"/>
      <c r="L11" s="23">
        <v>1</v>
      </c>
      <c r="M11" s="67"/>
      <c r="N11" s="30">
        <f t="shared" si="0"/>
        <v>1</v>
      </c>
      <c r="O11" s="68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34">
        <f t="shared" si="1"/>
        <v>0</v>
      </c>
      <c r="AA11" s="68"/>
      <c r="AB11" s="67"/>
      <c r="AC11" s="67"/>
      <c r="AD11" s="67"/>
      <c r="AE11" s="67"/>
      <c r="AF11" s="67"/>
      <c r="AG11" s="67"/>
      <c r="AH11" s="67"/>
      <c r="AI11" s="67"/>
      <c r="AJ11" s="23">
        <v>6</v>
      </c>
      <c r="AK11" s="67"/>
      <c r="AL11" s="34">
        <f t="shared" si="2"/>
        <v>6</v>
      </c>
      <c r="AM11" s="63">
        <f t="shared" si="3"/>
        <v>6</v>
      </c>
      <c r="AN11" s="82" t="str">
        <f t="shared" si="5"/>
        <v/>
      </c>
      <c r="AO11" s="81" t="str">
        <f t="shared" si="6"/>
        <v/>
      </c>
      <c r="AP11" s="81" t="str">
        <f t="shared" si="7"/>
        <v/>
      </c>
      <c r="AQ11" s="81" t="str">
        <f t="shared" si="8"/>
        <v/>
      </c>
      <c r="AR11" s="81" t="str">
        <f t="shared" si="9"/>
        <v/>
      </c>
      <c r="AS11" s="81" t="str">
        <f t="shared" si="10"/>
        <v/>
      </c>
      <c r="AT11" s="81" t="str">
        <f t="shared" si="11"/>
        <v/>
      </c>
      <c r="AU11" s="81" t="str">
        <f t="shared" si="12"/>
        <v/>
      </c>
      <c r="AV11" s="81" t="str">
        <f t="shared" si="13"/>
        <v/>
      </c>
      <c r="AW11" s="80">
        <f t="shared" si="14"/>
        <v>6</v>
      </c>
      <c r="AX11" s="81" t="str">
        <f t="shared" si="15"/>
        <v/>
      </c>
      <c r="AY11" s="87">
        <f t="shared" si="16"/>
        <v>6</v>
      </c>
      <c r="AZ11" s="25"/>
    </row>
    <row r="12" spans="1:52" ht="29.25" customHeight="1">
      <c r="A12" s="14">
        <v>6</v>
      </c>
      <c r="B12" s="28" t="s">
        <v>62</v>
      </c>
      <c r="C12" s="68"/>
      <c r="D12" s="67"/>
      <c r="E12" s="23">
        <v>1</v>
      </c>
      <c r="F12" s="67"/>
      <c r="G12" s="67"/>
      <c r="H12" s="23">
        <v>1</v>
      </c>
      <c r="I12" s="67"/>
      <c r="J12" s="67"/>
      <c r="K12" s="67"/>
      <c r="L12" s="67"/>
      <c r="M12" s="67"/>
      <c r="N12" s="30">
        <f t="shared" si="0"/>
        <v>2</v>
      </c>
      <c r="O12" s="68"/>
      <c r="P12" s="67"/>
      <c r="Q12" s="23">
        <v>28</v>
      </c>
      <c r="R12" s="67"/>
      <c r="S12" s="67"/>
      <c r="T12" s="67"/>
      <c r="U12" s="67"/>
      <c r="V12" s="67"/>
      <c r="W12" s="67"/>
      <c r="X12" s="67"/>
      <c r="Y12" s="67"/>
      <c r="Z12" s="34">
        <f t="shared" si="1"/>
        <v>28</v>
      </c>
      <c r="AA12" s="68"/>
      <c r="AB12" s="67"/>
      <c r="AC12" s="23">
        <v>3</v>
      </c>
      <c r="AD12" s="67"/>
      <c r="AE12" s="67"/>
      <c r="AF12" s="23">
        <v>5</v>
      </c>
      <c r="AG12" s="67"/>
      <c r="AH12" s="67"/>
      <c r="AI12" s="67"/>
      <c r="AJ12" s="67"/>
      <c r="AK12" s="67"/>
      <c r="AL12" s="34">
        <f t="shared" si="2"/>
        <v>8</v>
      </c>
      <c r="AM12" s="63">
        <f t="shared" si="3"/>
        <v>36</v>
      </c>
      <c r="AN12" s="82" t="str">
        <f t="shared" si="5"/>
        <v/>
      </c>
      <c r="AO12" s="81" t="str">
        <f t="shared" si="6"/>
        <v/>
      </c>
      <c r="AP12" s="80">
        <f t="shared" si="7"/>
        <v>31</v>
      </c>
      <c r="AQ12" s="81" t="str">
        <f t="shared" si="8"/>
        <v/>
      </c>
      <c r="AR12" s="81" t="str">
        <f t="shared" si="9"/>
        <v/>
      </c>
      <c r="AS12" s="80">
        <f t="shared" si="10"/>
        <v>5</v>
      </c>
      <c r="AT12" s="81" t="str">
        <f t="shared" si="11"/>
        <v/>
      </c>
      <c r="AU12" s="81" t="str">
        <f t="shared" si="12"/>
        <v/>
      </c>
      <c r="AV12" s="81" t="str">
        <f t="shared" si="13"/>
        <v/>
      </c>
      <c r="AW12" s="81" t="str">
        <f t="shared" si="14"/>
        <v/>
      </c>
      <c r="AX12" s="81" t="str">
        <f t="shared" si="15"/>
        <v/>
      </c>
      <c r="AY12" s="87">
        <f t="shared" si="16"/>
        <v>18</v>
      </c>
      <c r="AZ12" s="25"/>
    </row>
    <row r="13" spans="1:52" ht="29.25" customHeight="1">
      <c r="A13" s="14">
        <v>7</v>
      </c>
      <c r="B13" s="28" t="s">
        <v>63</v>
      </c>
      <c r="C13" s="29">
        <v>1</v>
      </c>
      <c r="D13" s="67"/>
      <c r="E13" s="23">
        <v>1</v>
      </c>
      <c r="F13" s="67"/>
      <c r="G13" s="67"/>
      <c r="H13" s="67"/>
      <c r="I13" s="23">
        <v>1</v>
      </c>
      <c r="J13" s="67"/>
      <c r="K13" s="67"/>
      <c r="L13" s="67"/>
      <c r="M13" s="67"/>
      <c r="N13" s="30">
        <f t="shared" si="0"/>
        <v>3</v>
      </c>
      <c r="O13" s="29">
        <v>28</v>
      </c>
      <c r="P13" s="67"/>
      <c r="Q13" s="23">
        <v>9</v>
      </c>
      <c r="R13" s="67"/>
      <c r="S13" s="67"/>
      <c r="T13" s="67"/>
      <c r="U13" s="23">
        <v>4</v>
      </c>
      <c r="V13" s="67"/>
      <c r="W13" s="67"/>
      <c r="X13" s="67"/>
      <c r="Y13" s="67"/>
      <c r="Z13" s="34">
        <f t="shared" si="1"/>
        <v>41</v>
      </c>
      <c r="AA13" s="29">
        <v>0</v>
      </c>
      <c r="AB13" s="67"/>
      <c r="AC13" s="23">
        <v>4</v>
      </c>
      <c r="AD13" s="67"/>
      <c r="AE13" s="67"/>
      <c r="AF13" s="67"/>
      <c r="AG13" s="23">
        <v>1</v>
      </c>
      <c r="AH13" s="67"/>
      <c r="AI13" s="67"/>
      <c r="AJ13" s="67"/>
      <c r="AK13" s="67"/>
      <c r="AL13" s="34">
        <f t="shared" si="2"/>
        <v>5</v>
      </c>
      <c r="AM13" s="63">
        <f t="shared" si="3"/>
        <v>46</v>
      </c>
      <c r="AN13" s="79">
        <f t="shared" si="5"/>
        <v>28</v>
      </c>
      <c r="AO13" s="81" t="str">
        <f t="shared" si="6"/>
        <v/>
      </c>
      <c r="AP13" s="80">
        <f t="shared" si="7"/>
        <v>13</v>
      </c>
      <c r="AQ13" s="81" t="str">
        <f t="shared" si="8"/>
        <v/>
      </c>
      <c r="AR13" s="81" t="str">
        <f t="shared" si="9"/>
        <v/>
      </c>
      <c r="AS13" s="81" t="str">
        <f t="shared" si="10"/>
        <v/>
      </c>
      <c r="AT13" s="80">
        <f t="shared" si="11"/>
        <v>5</v>
      </c>
      <c r="AU13" s="81" t="str">
        <f t="shared" si="12"/>
        <v/>
      </c>
      <c r="AV13" s="81" t="str">
        <f t="shared" si="13"/>
        <v/>
      </c>
      <c r="AW13" s="81" t="str">
        <f t="shared" si="14"/>
        <v/>
      </c>
      <c r="AX13" s="81" t="str">
        <f t="shared" si="15"/>
        <v/>
      </c>
      <c r="AY13" s="87">
        <f t="shared" si="16"/>
        <v>15.333333333333334</v>
      </c>
      <c r="AZ13" s="25"/>
    </row>
    <row r="14" spans="1:52" ht="29.25" customHeight="1">
      <c r="A14" s="14">
        <v>8</v>
      </c>
      <c r="B14" s="28" t="s">
        <v>64</v>
      </c>
      <c r="C14" s="68"/>
      <c r="D14" s="67"/>
      <c r="E14" s="23">
        <v>1</v>
      </c>
      <c r="F14" s="67"/>
      <c r="G14" s="67"/>
      <c r="H14" s="67"/>
      <c r="I14" s="67"/>
      <c r="J14" s="67"/>
      <c r="K14" s="67"/>
      <c r="L14" s="67"/>
      <c r="M14" s="67"/>
      <c r="N14" s="30">
        <f t="shared" si="0"/>
        <v>1</v>
      </c>
      <c r="O14" s="68"/>
      <c r="P14" s="67"/>
      <c r="Q14" s="23">
        <v>20</v>
      </c>
      <c r="R14" s="67"/>
      <c r="S14" s="67"/>
      <c r="T14" s="67"/>
      <c r="U14" s="67"/>
      <c r="V14" s="67"/>
      <c r="W14" s="67"/>
      <c r="X14" s="67"/>
      <c r="Y14" s="67"/>
      <c r="Z14" s="34">
        <f t="shared" si="1"/>
        <v>20</v>
      </c>
      <c r="AA14" s="68"/>
      <c r="AB14" s="67"/>
      <c r="AC14" s="23">
        <v>2</v>
      </c>
      <c r="AD14" s="67"/>
      <c r="AE14" s="67"/>
      <c r="AF14" s="67"/>
      <c r="AG14" s="67"/>
      <c r="AH14" s="67"/>
      <c r="AI14" s="67"/>
      <c r="AJ14" s="67"/>
      <c r="AK14" s="67"/>
      <c r="AL14" s="34">
        <f t="shared" si="2"/>
        <v>2</v>
      </c>
      <c r="AM14" s="63">
        <f t="shared" si="3"/>
        <v>22</v>
      </c>
      <c r="AN14" s="82" t="str">
        <f t="shared" si="5"/>
        <v/>
      </c>
      <c r="AO14" s="81" t="str">
        <f t="shared" si="6"/>
        <v/>
      </c>
      <c r="AP14" s="80">
        <f t="shared" si="7"/>
        <v>22</v>
      </c>
      <c r="AQ14" s="81" t="str">
        <f t="shared" si="8"/>
        <v/>
      </c>
      <c r="AR14" s="81" t="str">
        <f t="shared" si="9"/>
        <v/>
      </c>
      <c r="AS14" s="81" t="str">
        <f t="shared" si="10"/>
        <v/>
      </c>
      <c r="AT14" s="81" t="str">
        <f t="shared" si="11"/>
        <v/>
      </c>
      <c r="AU14" s="81" t="str">
        <f t="shared" si="12"/>
        <v/>
      </c>
      <c r="AV14" s="81" t="str">
        <f t="shared" si="13"/>
        <v/>
      </c>
      <c r="AW14" s="81" t="str">
        <f t="shared" si="14"/>
        <v/>
      </c>
      <c r="AX14" s="81" t="str">
        <f t="shared" si="15"/>
        <v/>
      </c>
      <c r="AY14" s="87">
        <f t="shared" si="16"/>
        <v>22</v>
      </c>
      <c r="AZ14" s="25"/>
    </row>
    <row r="15" spans="1:52" ht="29.25" customHeight="1">
      <c r="A15" s="14">
        <v>9</v>
      </c>
      <c r="B15" s="28" t="s">
        <v>65</v>
      </c>
      <c r="C15" s="68"/>
      <c r="D15" s="23">
        <v>1</v>
      </c>
      <c r="E15" s="23">
        <v>1</v>
      </c>
      <c r="F15" s="67"/>
      <c r="G15" s="23">
        <v>1</v>
      </c>
      <c r="H15" s="23">
        <v>1</v>
      </c>
      <c r="I15" s="67"/>
      <c r="J15" s="67"/>
      <c r="K15" s="23">
        <v>1</v>
      </c>
      <c r="L15" s="67"/>
      <c r="M15" s="67"/>
      <c r="N15" s="30">
        <f t="shared" si="0"/>
        <v>5</v>
      </c>
      <c r="O15" s="68"/>
      <c r="P15" s="23">
        <v>16</v>
      </c>
      <c r="Q15" s="23">
        <v>4</v>
      </c>
      <c r="R15" s="67"/>
      <c r="S15" s="67"/>
      <c r="T15" s="67"/>
      <c r="U15" s="67"/>
      <c r="V15" s="67"/>
      <c r="W15" s="23">
        <v>2</v>
      </c>
      <c r="X15" s="67"/>
      <c r="Y15" s="67"/>
      <c r="Z15" s="34">
        <f t="shared" si="1"/>
        <v>22</v>
      </c>
      <c r="AA15" s="68"/>
      <c r="AB15" s="23">
        <v>1</v>
      </c>
      <c r="AC15" s="23">
        <v>1</v>
      </c>
      <c r="AD15" s="67"/>
      <c r="AE15" s="23">
        <v>0</v>
      </c>
      <c r="AF15" s="23">
        <v>0</v>
      </c>
      <c r="AG15" s="67"/>
      <c r="AH15" s="67"/>
      <c r="AI15" s="23">
        <v>0</v>
      </c>
      <c r="AJ15" s="67"/>
      <c r="AK15" s="67"/>
      <c r="AL15" s="34">
        <f t="shared" si="2"/>
        <v>2</v>
      </c>
      <c r="AM15" s="63">
        <f t="shared" si="3"/>
        <v>24</v>
      </c>
      <c r="AN15" s="82" t="str">
        <f t="shared" si="5"/>
        <v/>
      </c>
      <c r="AO15" s="80">
        <f t="shared" si="6"/>
        <v>17</v>
      </c>
      <c r="AP15" s="80">
        <f t="shared" si="7"/>
        <v>5</v>
      </c>
      <c r="AQ15" s="81" t="str">
        <f t="shared" si="8"/>
        <v/>
      </c>
      <c r="AR15" s="80">
        <f t="shared" si="9"/>
        <v>0</v>
      </c>
      <c r="AS15" s="80">
        <f t="shared" si="10"/>
        <v>0</v>
      </c>
      <c r="AT15" s="81" t="str">
        <f t="shared" si="11"/>
        <v/>
      </c>
      <c r="AU15" s="81" t="str">
        <f t="shared" si="12"/>
        <v/>
      </c>
      <c r="AV15" s="80">
        <f t="shared" si="13"/>
        <v>2</v>
      </c>
      <c r="AW15" s="81" t="str">
        <f t="shared" si="14"/>
        <v/>
      </c>
      <c r="AX15" s="81" t="str">
        <f t="shared" si="15"/>
        <v/>
      </c>
      <c r="AY15" s="87">
        <f t="shared" si="16"/>
        <v>4.8</v>
      </c>
      <c r="AZ15" s="25"/>
    </row>
    <row r="16" spans="1:52" ht="29.25" customHeight="1">
      <c r="A16" s="14">
        <v>10</v>
      </c>
      <c r="B16" s="28" t="s">
        <v>18</v>
      </c>
      <c r="C16" s="68"/>
      <c r="D16" s="67"/>
      <c r="E16" s="67"/>
      <c r="F16" s="67"/>
      <c r="G16" s="67"/>
      <c r="H16" s="23">
        <v>1</v>
      </c>
      <c r="I16" s="67"/>
      <c r="J16" s="67"/>
      <c r="K16" s="67"/>
      <c r="L16" s="67"/>
      <c r="M16" s="67"/>
      <c r="N16" s="30">
        <f t="shared" si="0"/>
        <v>1</v>
      </c>
      <c r="O16" s="68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34">
        <f t="shared" si="1"/>
        <v>0</v>
      </c>
      <c r="AA16" s="68"/>
      <c r="AB16" s="67"/>
      <c r="AC16" s="67"/>
      <c r="AD16" s="67"/>
      <c r="AE16" s="67"/>
      <c r="AF16" s="23">
        <v>2</v>
      </c>
      <c r="AG16" s="67"/>
      <c r="AH16" s="67"/>
      <c r="AI16" s="67"/>
      <c r="AJ16" s="67"/>
      <c r="AK16" s="67"/>
      <c r="AL16" s="34">
        <f t="shared" si="2"/>
        <v>2</v>
      </c>
      <c r="AM16" s="63">
        <f t="shared" si="3"/>
        <v>2</v>
      </c>
      <c r="AN16" s="82" t="str">
        <f t="shared" si="5"/>
        <v/>
      </c>
      <c r="AO16" s="81" t="str">
        <f t="shared" si="6"/>
        <v/>
      </c>
      <c r="AP16" s="81" t="str">
        <f t="shared" si="7"/>
        <v/>
      </c>
      <c r="AQ16" s="81" t="str">
        <f t="shared" si="8"/>
        <v/>
      </c>
      <c r="AR16" s="81" t="str">
        <f t="shared" si="9"/>
        <v/>
      </c>
      <c r="AS16" s="80">
        <f t="shared" si="10"/>
        <v>2</v>
      </c>
      <c r="AT16" s="81" t="str">
        <f t="shared" si="11"/>
        <v/>
      </c>
      <c r="AU16" s="81" t="str">
        <f t="shared" si="12"/>
        <v/>
      </c>
      <c r="AV16" s="81" t="str">
        <f t="shared" si="13"/>
        <v/>
      </c>
      <c r="AW16" s="81" t="str">
        <f t="shared" si="14"/>
        <v/>
      </c>
      <c r="AX16" s="81" t="str">
        <f t="shared" si="15"/>
        <v/>
      </c>
      <c r="AY16" s="87">
        <f t="shared" si="16"/>
        <v>2</v>
      </c>
      <c r="AZ16" s="25"/>
    </row>
    <row r="17" spans="1:52" ht="29.25" customHeight="1">
      <c r="A17" s="14">
        <v>11</v>
      </c>
      <c r="B17" s="28" t="s">
        <v>66</v>
      </c>
      <c r="C17" s="29">
        <v>1</v>
      </c>
      <c r="D17" s="67"/>
      <c r="E17" s="23">
        <v>1</v>
      </c>
      <c r="F17" s="67"/>
      <c r="G17" s="67"/>
      <c r="H17" s="67"/>
      <c r="I17" s="67"/>
      <c r="J17" s="23">
        <v>1</v>
      </c>
      <c r="K17" s="67"/>
      <c r="L17" s="67"/>
      <c r="M17" s="67"/>
      <c r="N17" s="30">
        <f t="shared" si="0"/>
        <v>3</v>
      </c>
      <c r="O17" s="29">
        <v>96</v>
      </c>
      <c r="P17" s="67"/>
      <c r="Q17" s="23">
        <v>39</v>
      </c>
      <c r="R17" s="67"/>
      <c r="S17" s="67"/>
      <c r="T17" s="67"/>
      <c r="U17" s="67"/>
      <c r="V17" s="23">
        <v>22</v>
      </c>
      <c r="W17" s="67"/>
      <c r="X17" s="67"/>
      <c r="Y17" s="67"/>
      <c r="Z17" s="34">
        <f t="shared" si="1"/>
        <v>157</v>
      </c>
      <c r="AA17" s="29">
        <v>2</v>
      </c>
      <c r="AB17" s="67"/>
      <c r="AC17" s="23">
        <v>5</v>
      </c>
      <c r="AD17" s="67"/>
      <c r="AE17" s="67"/>
      <c r="AF17" s="67"/>
      <c r="AG17" s="67"/>
      <c r="AH17" s="23">
        <v>2</v>
      </c>
      <c r="AI17" s="67"/>
      <c r="AJ17" s="67"/>
      <c r="AK17" s="67"/>
      <c r="AL17" s="34">
        <f t="shared" si="2"/>
        <v>9</v>
      </c>
      <c r="AM17" s="63">
        <f t="shared" si="3"/>
        <v>166</v>
      </c>
      <c r="AN17" s="79">
        <f t="shared" si="5"/>
        <v>98</v>
      </c>
      <c r="AO17" s="81" t="str">
        <f t="shared" si="6"/>
        <v/>
      </c>
      <c r="AP17" s="80">
        <f t="shared" si="7"/>
        <v>44</v>
      </c>
      <c r="AQ17" s="81" t="str">
        <f t="shared" si="8"/>
        <v/>
      </c>
      <c r="AR17" s="81" t="str">
        <f t="shared" si="9"/>
        <v/>
      </c>
      <c r="AS17" s="81" t="str">
        <f t="shared" si="10"/>
        <v/>
      </c>
      <c r="AT17" s="81" t="str">
        <f t="shared" si="11"/>
        <v/>
      </c>
      <c r="AU17" s="80">
        <f t="shared" si="12"/>
        <v>24</v>
      </c>
      <c r="AV17" s="81" t="str">
        <f t="shared" si="13"/>
        <v/>
      </c>
      <c r="AW17" s="81" t="str">
        <f t="shared" si="14"/>
        <v/>
      </c>
      <c r="AX17" s="81" t="str">
        <f t="shared" si="15"/>
        <v/>
      </c>
      <c r="AY17" s="87">
        <f t="shared" si="16"/>
        <v>55.333333333333336</v>
      </c>
      <c r="AZ17" s="25"/>
    </row>
    <row r="18" spans="1:52" ht="29.25" customHeight="1">
      <c r="A18" s="14">
        <v>12</v>
      </c>
      <c r="B18" s="28" t="s">
        <v>20</v>
      </c>
      <c r="C18" s="29">
        <v>1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30">
        <f t="shared" si="0"/>
        <v>1</v>
      </c>
      <c r="O18" s="29">
        <v>4</v>
      </c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34">
        <f t="shared" si="1"/>
        <v>4</v>
      </c>
      <c r="AA18" s="29">
        <v>1</v>
      </c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34">
        <f t="shared" si="2"/>
        <v>1</v>
      </c>
      <c r="AM18" s="63">
        <f t="shared" si="3"/>
        <v>5</v>
      </c>
      <c r="AN18" s="79">
        <f t="shared" si="5"/>
        <v>5</v>
      </c>
      <c r="AO18" s="81" t="str">
        <f t="shared" si="6"/>
        <v/>
      </c>
      <c r="AP18" s="81" t="str">
        <f t="shared" si="7"/>
        <v/>
      </c>
      <c r="AQ18" s="81" t="str">
        <f t="shared" si="8"/>
        <v/>
      </c>
      <c r="AR18" s="81" t="str">
        <f t="shared" si="9"/>
        <v/>
      </c>
      <c r="AS18" s="81" t="str">
        <f t="shared" si="10"/>
        <v/>
      </c>
      <c r="AT18" s="81" t="str">
        <f t="shared" si="11"/>
        <v/>
      </c>
      <c r="AU18" s="81" t="str">
        <f t="shared" si="12"/>
        <v/>
      </c>
      <c r="AV18" s="81" t="str">
        <f t="shared" si="13"/>
        <v/>
      </c>
      <c r="AW18" s="81" t="str">
        <f t="shared" si="14"/>
        <v/>
      </c>
      <c r="AX18" s="81" t="str">
        <f t="shared" si="15"/>
        <v/>
      </c>
      <c r="AY18" s="87">
        <f t="shared" si="16"/>
        <v>5</v>
      </c>
      <c r="AZ18" s="25"/>
    </row>
    <row r="19" spans="1:52" ht="29.25" customHeight="1">
      <c r="A19" s="14">
        <v>13</v>
      </c>
      <c r="B19" s="28" t="s">
        <v>57</v>
      </c>
      <c r="C19" s="68"/>
      <c r="D19" s="23">
        <v>2</v>
      </c>
      <c r="E19" s="23">
        <v>1</v>
      </c>
      <c r="F19" s="23">
        <v>1</v>
      </c>
      <c r="G19" s="67"/>
      <c r="H19" s="67"/>
      <c r="I19" s="67"/>
      <c r="J19" s="67"/>
      <c r="K19" s="67"/>
      <c r="L19" s="67"/>
      <c r="M19" s="67"/>
      <c r="N19" s="30">
        <f t="shared" si="0"/>
        <v>4</v>
      </c>
      <c r="O19" s="68"/>
      <c r="P19" s="23">
        <v>10</v>
      </c>
      <c r="Q19" s="23">
        <v>1</v>
      </c>
      <c r="R19" s="23"/>
      <c r="S19" s="67"/>
      <c r="T19" s="67"/>
      <c r="U19" s="67"/>
      <c r="V19" s="67"/>
      <c r="W19" s="67"/>
      <c r="X19" s="67"/>
      <c r="Y19" s="67"/>
      <c r="Z19" s="34">
        <f t="shared" si="1"/>
        <v>11</v>
      </c>
      <c r="AA19" s="68"/>
      <c r="AB19" s="23">
        <v>3</v>
      </c>
      <c r="AC19" s="23">
        <v>0</v>
      </c>
      <c r="AD19" s="23">
        <v>0</v>
      </c>
      <c r="AE19" s="67"/>
      <c r="AF19" s="67"/>
      <c r="AG19" s="67"/>
      <c r="AH19" s="67"/>
      <c r="AI19" s="67"/>
      <c r="AJ19" s="67"/>
      <c r="AK19" s="67"/>
      <c r="AL19" s="34">
        <f t="shared" si="2"/>
        <v>3</v>
      </c>
      <c r="AM19" s="63">
        <f t="shared" si="3"/>
        <v>14</v>
      </c>
      <c r="AN19" s="82" t="str">
        <f t="shared" si="5"/>
        <v/>
      </c>
      <c r="AO19" s="80">
        <f t="shared" si="6"/>
        <v>6.5</v>
      </c>
      <c r="AP19" s="80">
        <f t="shared" si="7"/>
        <v>1</v>
      </c>
      <c r="AQ19" s="80">
        <f t="shared" si="8"/>
        <v>0</v>
      </c>
      <c r="AR19" s="81" t="str">
        <f t="shared" si="9"/>
        <v/>
      </c>
      <c r="AS19" s="81" t="str">
        <f t="shared" si="10"/>
        <v/>
      </c>
      <c r="AT19" s="81" t="str">
        <f t="shared" si="11"/>
        <v/>
      </c>
      <c r="AU19" s="81" t="str">
        <f t="shared" si="12"/>
        <v/>
      </c>
      <c r="AV19" s="81" t="str">
        <f t="shared" si="13"/>
        <v/>
      </c>
      <c r="AW19" s="81" t="str">
        <f t="shared" si="14"/>
        <v/>
      </c>
      <c r="AX19" s="81" t="str">
        <f t="shared" si="15"/>
        <v/>
      </c>
      <c r="AY19" s="87">
        <f t="shared" si="16"/>
        <v>3.5</v>
      </c>
      <c r="AZ19" s="25"/>
    </row>
    <row r="20" spans="1:52" ht="29.25" customHeight="1">
      <c r="A20" s="14">
        <v>14</v>
      </c>
      <c r="B20" s="28" t="s">
        <v>67</v>
      </c>
      <c r="C20" s="70"/>
      <c r="D20" s="69"/>
      <c r="E20" s="24">
        <v>1</v>
      </c>
      <c r="F20" s="69"/>
      <c r="G20" s="69"/>
      <c r="H20" s="69"/>
      <c r="I20" s="69"/>
      <c r="J20" s="69"/>
      <c r="K20" s="69"/>
      <c r="L20" s="69"/>
      <c r="M20" s="69"/>
      <c r="N20" s="30">
        <f t="shared" si="0"/>
        <v>1</v>
      </c>
      <c r="O20" s="70"/>
      <c r="P20" s="69"/>
      <c r="Q20" s="24">
        <v>7</v>
      </c>
      <c r="R20" s="69"/>
      <c r="S20" s="69"/>
      <c r="T20" s="69"/>
      <c r="U20" s="69"/>
      <c r="V20" s="69"/>
      <c r="W20" s="69"/>
      <c r="X20" s="69"/>
      <c r="Y20" s="69"/>
      <c r="Z20" s="34">
        <f t="shared" si="1"/>
        <v>7</v>
      </c>
      <c r="AA20" s="70"/>
      <c r="AB20" s="69"/>
      <c r="AC20" s="24">
        <v>2</v>
      </c>
      <c r="AD20" s="69"/>
      <c r="AE20" s="69"/>
      <c r="AF20" s="69"/>
      <c r="AG20" s="69"/>
      <c r="AH20" s="69"/>
      <c r="AI20" s="69"/>
      <c r="AJ20" s="69"/>
      <c r="AK20" s="69"/>
      <c r="AL20" s="34">
        <f t="shared" si="2"/>
        <v>2</v>
      </c>
      <c r="AM20" s="63">
        <f t="shared" si="3"/>
        <v>9</v>
      </c>
      <c r="AN20" s="83" t="str">
        <f t="shared" si="5"/>
        <v/>
      </c>
      <c r="AO20" s="84" t="str">
        <f t="shared" si="6"/>
        <v/>
      </c>
      <c r="AP20" s="85">
        <f t="shared" si="7"/>
        <v>9</v>
      </c>
      <c r="AQ20" s="84" t="str">
        <f t="shared" si="8"/>
        <v/>
      </c>
      <c r="AR20" s="84" t="str">
        <f t="shared" si="9"/>
        <v/>
      </c>
      <c r="AS20" s="84" t="str">
        <f t="shared" si="10"/>
        <v/>
      </c>
      <c r="AT20" s="84" t="str">
        <f t="shared" si="11"/>
        <v/>
      </c>
      <c r="AU20" s="84" t="str">
        <f t="shared" si="12"/>
        <v/>
      </c>
      <c r="AV20" s="84" t="str">
        <f t="shared" si="13"/>
        <v/>
      </c>
      <c r="AW20" s="84" t="str">
        <f t="shared" si="14"/>
        <v/>
      </c>
      <c r="AX20" s="84" t="str">
        <f t="shared" si="15"/>
        <v/>
      </c>
      <c r="AY20" s="87">
        <f t="shared" si="16"/>
        <v>9</v>
      </c>
      <c r="AZ20" s="25"/>
    </row>
    <row r="21" spans="1:52" ht="29.25" customHeight="1">
      <c r="A21" s="14">
        <v>15</v>
      </c>
      <c r="B21" s="28" t="s">
        <v>24</v>
      </c>
      <c r="C21" s="31">
        <v>2</v>
      </c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30">
        <f t="shared" si="0"/>
        <v>2</v>
      </c>
      <c r="O21" s="31">
        <v>7</v>
      </c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34">
        <f t="shared" si="1"/>
        <v>7</v>
      </c>
      <c r="AA21" s="31">
        <v>9</v>
      </c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34">
        <f t="shared" si="2"/>
        <v>9</v>
      </c>
      <c r="AM21" s="63">
        <f t="shared" si="3"/>
        <v>16</v>
      </c>
      <c r="AN21" s="86">
        <f t="shared" si="5"/>
        <v>8</v>
      </c>
      <c r="AO21" s="84" t="str">
        <f t="shared" si="6"/>
        <v/>
      </c>
      <c r="AP21" s="84" t="str">
        <f t="shared" si="7"/>
        <v/>
      </c>
      <c r="AQ21" s="84" t="str">
        <f t="shared" si="8"/>
        <v/>
      </c>
      <c r="AR21" s="84" t="str">
        <f t="shared" si="9"/>
        <v/>
      </c>
      <c r="AS21" s="84" t="str">
        <f t="shared" si="10"/>
        <v/>
      </c>
      <c r="AT21" s="84" t="str">
        <f t="shared" si="11"/>
        <v/>
      </c>
      <c r="AU21" s="84" t="str">
        <f t="shared" si="12"/>
        <v/>
      </c>
      <c r="AV21" s="84" t="str">
        <f t="shared" si="13"/>
        <v/>
      </c>
      <c r="AW21" s="84" t="str">
        <f t="shared" si="14"/>
        <v/>
      </c>
      <c r="AX21" s="84" t="str">
        <f t="shared" si="15"/>
        <v/>
      </c>
      <c r="AY21" s="87">
        <f t="shared" si="16"/>
        <v>8</v>
      </c>
      <c r="AZ21" s="25"/>
    </row>
    <row r="22" spans="1:52" ht="29.25" customHeight="1">
      <c r="A22" s="14">
        <v>16</v>
      </c>
      <c r="B22" s="28" t="s">
        <v>68</v>
      </c>
      <c r="C22" s="70"/>
      <c r="D22" s="69"/>
      <c r="E22" s="69"/>
      <c r="F22" s="69"/>
      <c r="G22" s="69"/>
      <c r="H22" s="69"/>
      <c r="I22" s="69"/>
      <c r="J22" s="24">
        <v>1</v>
      </c>
      <c r="K22" s="24">
        <v>1</v>
      </c>
      <c r="L22" s="69"/>
      <c r="M22" s="69"/>
      <c r="N22" s="30">
        <f t="shared" si="0"/>
        <v>2</v>
      </c>
      <c r="O22" s="70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34">
        <f t="shared" si="1"/>
        <v>0</v>
      </c>
      <c r="AA22" s="70"/>
      <c r="AB22" s="69"/>
      <c r="AC22" s="69"/>
      <c r="AD22" s="69"/>
      <c r="AE22" s="69"/>
      <c r="AF22" s="69"/>
      <c r="AG22" s="69"/>
      <c r="AH22" s="24">
        <v>3</v>
      </c>
      <c r="AI22" s="24">
        <v>7</v>
      </c>
      <c r="AJ22" s="69"/>
      <c r="AK22" s="69"/>
      <c r="AL22" s="34">
        <f t="shared" si="2"/>
        <v>10</v>
      </c>
      <c r="AM22" s="63">
        <f t="shared" si="3"/>
        <v>10</v>
      </c>
      <c r="AN22" s="83" t="str">
        <f t="shared" si="5"/>
        <v/>
      </c>
      <c r="AO22" s="84" t="str">
        <f t="shared" si="6"/>
        <v/>
      </c>
      <c r="AP22" s="84" t="str">
        <f t="shared" si="7"/>
        <v/>
      </c>
      <c r="AQ22" s="84" t="str">
        <f t="shared" si="8"/>
        <v/>
      </c>
      <c r="AR22" s="84" t="str">
        <f t="shared" si="9"/>
        <v/>
      </c>
      <c r="AS22" s="84" t="str">
        <f t="shared" si="10"/>
        <v/>
      </c>
      <c r="AT22" s="84" t="str">
        <f t="shared" si="11"/>
        <v/>
      </c>
      <c r="AU22" s="85">
        <f t="shared" si="12"/>
        <v>3</v>
      </c>
      <c r="AV22" s="85">
        <f t="shared" si="13"/>
        <v>7</v>
      </c>
      <c r="AW22" s="84" t="str">
        <f t="shared" si="14"/>
        <v/>
      </c>
      <c r="AX22" s="84" t="str">
        <f t="shared" si="15"/>
        <v/>
      </c>
      <c r="AY22" s="87">
        <f t="shared" si="16"/>
        <v>5</v>
      </c>
      <c r="AZ22" s="25"/>
    </row>
    <row r="23" spans="1:52" ht="29.25" customHeight="1">
      <c r="A23" s="14">
        <v>17</v>
      </c>
      <c r="B23" s="28" t="s">
        <v>25</v>
      </c>
      <c r="C23" s="70"/>
      <c r="D23" s="69"/>
      <c r="E23" s="69"/>
      <c r="F23" s="69"/>
      <c r="G23" s="69"/>
      <c r="H23" s="69"/>
      <c r="I23" s="69"/>
      <c r="J23" s="69"/>
      <c r="K23" s="69"/>
      <c r="L23" s="69"/>
      <c r="M23" s="24">
        <v>3</v>
      </c>
      <c r="N23" s="30">
        <f t="shared" si="0"/>
        <v>3</v>
      </c>
      <c r="O23" s="70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34">
        <f t="shared" si="1"/>
        <v>0</v>
      </c>
      <c r="AA23" s="70"/>
      <c r="AB23" s="69"/>
      <c r="AC23" s="69"/>
      <c r="AD23" s="69"/>
      <c r="AE23" s="69"/>
      <c r="AF23" s="69"/>
      <c r="AG23" s="69"/>
      <c r="AH23" s="69"/>
      <c r="AI23" s="69"/>
      <c r="AJ23" s="69"/>
      <c r="AK23" s="24">
        <v>24</v>
      </c>
      <c r="AL23" s="34">
        <f t="shared" si="2"/>
        <v>24</v>
      </c>
      <c r="AM23" s="63">
        <f t="shared" si="3"/>
        <v>24</v>
      </c>
      <c r="AN23" s="83" t="str">
        <f t="shared" si="5"/>
        <v/>
      </c>
      <c r="AO23" s="84" t="str">
        <f t="shared" si="6"/>
        <v/>
      </c>
      <c r="AP23" s="84" t="str">
        <f t="shared" si="7"/>
        <v/>
      </c>
      <c r="AQ23" s="84" t="str">
        <f t="shared" si="8"/>
        <v/>
      </c>
      <c r="AR23" s="84" t="str">
        <f t="shared" si="9"/>
        <v/>
      </c>
      <c r="AS23" s="84" t="str">
        <f t="shared" si="10"/>
        <v/>
      </c>
      <c r="AT23" s="84" t="str">
        <f t="shared" si="11"/>
        <v/>
      </c>
      <c r="AU23" s="84" t="str">
        <f t="shared" si="12"/>
        <v/>
      </c>
      <c r="AV23" s="84" t="str">
        <f t="shared" si="13"/>
        <v/>
      </c>
      <c r="AW23" s="84" t="str">
        <f t="shared" si="14"/>
        <v/>
      </c>
      <c r="AX23" s="85">
        <f t="shared" si="15"/>
        <v>8</v>
      </c>
      <c r="AY23" s="87">
        <f t="shared" si="16"/>
        <v>8</v>
      </c>
      <c r="AZ23" s="25"/>
    </row>
    <row r="24" spans="1:52" ht="29.25" customHeight="1" thickBot="1">
      <c r="A24" s="126" t="s">
        <v>3</v>
      </c>
      <c r="B24" s="127"/>
      <c r="C24" s="32">
        <f t="shared" ref="C24:M24" si="17">SUM(C7:C23)</f>
        <v>10</v>
      </c>
      <c r="D24" s="33">
        <f t="shared" si="17"/>
        <v>10</v>
      </c>
      <c r="E24" s="33">
        <f t="shared" si="17"/>
        <v>11</v>
      </c>
      <c r="F24" s="33">
        <f t="shared" si="17"/>
        <v>1</v>
      </c>
      <c r="G24" s="33">
        <f t="shared" si="17"/>
        <v>3</v>
      </c>
      <c r="H24" s="33">
        <f t="shared" si="17"/>
        <v>5</v>
      </c>
      <c r="I24" s="33">
        <f t="shared" si="17"/>
        <v>3</v>
      </c>
      <c r="J24" s="33">
        <f t="shared" si="17"/>
        <v>3</v>
      </c>
      <c r="K24" s="33">
        <f t="shared" si="17"/>
        <v>4</v>
      </c>
      <c r="L24" s="33">
        <f t="shared" si="17"/>
        <v>2</v>
      </c>
      <c r="M24" s="33">
        <f t="shared" si="17"/>
        <v>3</v>
      </c>
      <c r="N24" s="62">
        <f t="shared" si="0"/>
        <v>55</v>
      </c>
      <c r="O24" s="32">
        <f t="shared" ref="O24:Y24" si="18">SUM(O7:O23)</f>
        <v>263</v>
      </c>
      <c r="P24" s="33">
        <f t="shared" si="18"/>
        <v>208</v>
      </c>
      <c r="Q24" s="33">
        <f t="shared" si="18"/>
        <v>138</v>
      </c>
      <c r="R24" s="33">
        <f t="shared" si="18"/>
        <v>0</v>
      </c>
      <c r="S24" s="33">
        <f t="shared" si="18"/>
        <v>0</v>
      </c>
      <c r="T24" s="33">
        <f t="shared" si="18"/>
        <v>0</v>
      </c>
      <c r="U24" s="33">
        <f t="shared" si="18"/>
        <v>10</v>
      </c>
      <c r="V24" s="33">
        <f t="shared" si="18"/>
        <v>25</v>
      </c>
      <c r="W24" s="33">
        <f t="shared" si="18"/>
        <v>12</v>
      </c>
      <c r="X24" s="33">
        <f t="shared" si="18"/>
        <v>0</v>
      </c>
      <c r="Y24" s="33">
        <f t="shared" si="18"/>
        <v>0</v>
      </c>
      <c r="Z24" s="61">
        <f t="shared" si="1"/>
        <v>656</v>
      </c>
      <c r="AA24" s="64">
        <f t="shared" ref="AA24:AK24" si="19">SUM(AA7:AA23)</f>
        <v>22</v>
      </c>
      <c r="AB24" s="33">
        <f t="shared" si="19"/>
        <v>19</v>
      </c>
      <c r="AC24" s="33">
        <f t="shared" si="19"/>
        <v>34</v>
      </c>
      <c r="AD24" s="33">
        <f t="shared" si="19"/>
        <v>0</v>
      </c>
      <c r="AE24" s="33">
        <f t="shared" si="19"/>
        <v>14</v>
      </c>
      <c r="AF24" s="33">
        <f t="shared" si="19"/>
        <v>21</v>
      </c>
      <c r="AG24" s="33">
        <f t="shared" si="19"/>
        <v>6</v>
      </c>
      <c r="AH24" s="33">
        <f t="shared" si="19"/>
        <v>7</v>
      </c>
      <c r="AI24" s="33">
        <f t="shared" si="19"/>
        <v>12</v>
      </c>
      <c r="AJ24" s="33">
        <f t="shared" si="19"/>
        <v>11</v>
      </c>
      <c r="AK24" s="33">
        <f t="shared" si="19"/>
        <v>24</v>
      </c>
      <c r="AL24" s="61">
        <f t="shared" si="2"/>
        <v>170</v>
      </c>
      <c r="AM24" s="62">
        <f t="shared" si="3"/>
        <v>826</v>
      </c>
      <c r="AN24" s="89">
        <f>(O24+AA24)/C24</f>
        <v>28.5</v>
      </c>
      <c r="AO24" s="89">
        <f t="shared" ref="AO24:AX24" si="20">(P24+AB24)/D24</f>
        <v>22.7</v>
      </c>
      <c r="AP24" s="89">
        <f t="shared" si="20"/>
        <v>15.636363636363637</v>
      </c>
      <c r="AQ24" s="89">
        <f t="shared" si="20"/>
        <v>0</v>
      </c>
      <c r="AR24" s="89">
        <f t="shared" si="20"/>
        <v>4.666666666666667</v>
      </c>
      <c r="AS24" s="89">
        <f t="shared" si="20"/>
        <v>4.2</v>
      </c>
      <c r="AT24" s="89">
        <f t="shared" si="20"/>
        <v>5.333333333333333</v>
      </c>
      <c r="AU24" s="89">
        <f t="shared" si="20"/>
        <v>10.666666666666666</v>
      </c>
      <c r="AV24" s="89">
        <f t="shared" si="20"/>
        <v>6</v>
      </c>
      <c r="AW24" s="89">
        <f t="shared" si="20"/>
        <v>5.5</v>
      </c>
      <c r="AX24" s="89">
        <f t="shared" si="20"/>
        <v>8</v>
      </c>
      <c r="AY24" s="87">
        <f t="shared" si="16"/>
        <v>15.018181818181818</v>
      </c>
      <c r="AZ24" s="18"/>
    </row>
    <row r="25" spans="1:52" ht="27" customHeight="1">
      <c r="A25" s="94"/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88"/>
      <c r="AM25" s="13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8"/>
    </row>
    <row r="26" spans="1:52">
      <c r="A26" s="6"/>
      <c r="B26" s="11"/>
      <c r="C26" s="77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9"/>
    </row>
    <row r="27" spans="1:52">
      <c r="C27" s="78"/>
    </row>
  </sheetData>
  <mergeCells count="37">
    <mergeCell ref="A1:AZ1"/>
    <mergeCell ref="L5:L6"/>
    <mergeCell ref="N5:N6"/>
    <mergeCell ref="K5:K6"/>
    <mergeCell ref="J5:J6"/>
    <mergeCell ref="A4:A6"/>
    <mergeCell ref="B4:B6"/>
    <mergeCell ref="AZ4:AZ6"/>
    <mergeCell ref="O5:Z5"/>
    <mergeCell ref="H5:H6"/>
    <mergeCell ref="AY5:AY6"/>
    <mergeCell ref="AN4:AY4"/>
    <mergeCell ref="AN5:AN6"/>
    <mergeCell ref="AO5:AO6"/>
    <mergeCell ref="AP5:AP6"/>
    <mergeCell ref="AQ5:AQ6"/>
    <mergeCell ref="A25:AK25"/>
    <mergeCell ref="A24:B24"/>
    <mergeCell ref="G5:G6"/>
    <mergeCell ref="F5:F6"/>
    <mergeCell ref="A3:B3"/>
    <mergeCell ref="O4:AM4"/>
    <mergeCell ref="C4:N4"/>
    <mergeCell ref="C5:C6"/>
    <mergeCell ref="D5:D6"/>
    <mergeCell ref="E5:E6"/>
    <mergeCell ref="M5:M6"/>
    <mergeCell ref="AA5:AL5"/>
    <mergeCell ref="AM5:AM6"/>
    <mergeCell ref="I5:I6"/>
    <mergeCell ref="AW5:AW6"/>
    <mergeCell ref="AX5:AX6"/>
    <mergeCell ref="AR5:AR6"/>
    <mergeCell ref="AS5:AS6"/>
    <mergeCell ref="AT5:AT6"/>
    <mergeCell ref="AU5:AU6"/>
    <mergeCell ref="AV5:AV6"/>
  </mergeCells>
  <phoneticPr fontId="1" type="noConversion"/>
  <pageMargins left="0.55118110236220474" right="0.39370078740157483" top="0.70866141732283472" bottom="0.19685039370078741" header="0.23622047244094491" footer="0.31496062992125984"/>
  <pageSetup paperSize="9" scale="6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공립</vt:lpstr>
      <vt:lpstr>사립</vt:lpstr>
      <vt:lpstr>공립!Print_Area</vt:lpstr>
      <vt:lpstr>사립!Print_Area</vt:lpstr>
    </vt:vector>
  </TitlesOfParts>
  <Company>단양고등학교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학생용</dc:creator>
  <cp:lastModifiedBy>이윤숙</cp:lastModifiedBy>
  <cp:lastPrinted>2023-10-24T13:19:32Z</cp:lastPrinted>
  <dcterms:created xsi:type="dcterms:W3CDTF">2003-10-20T04:30:02Z</dcterms:created>
  <dcterms:modified xsi:type="dcterms:W3CDTF">2023-10-24T13:19:40Z</dcterms:modified>
</cp:coreProperties>
</file>