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D:\D\2. 중등임용시험\중등임용(공립)\2025학년도\4. 원서접수(확인), 수수료 환불\"/>
    </mc:Choice>
  </mc:AlternateContent>
  <xr:revisionPtr revIDLastSave="0" documentId="13_ncr:1_{3DA39722-52C0-4217-AF7F-092982B3B89C}" xr6:coauthVersionLast="36" xr6:coauthVersionMax="36" xr10:uidLastSave="{00000000-0000-0000-0000-000000000000}"/>
  <bookViews>
    <workbookView xWindow="0" yWindow="0" windowWidth="24300" windowHeight="10380" activeTab="1" xr2:uid="{00000000-000D-0000-FFFF-FFFF00000000}"/>
  </bookViews>
  <sheets>
    <sheet name="최종(공립)" sheetId="1" r:id="rId1"/>
    <sheet name="최종(사립)" sheetId="11" r:id="rId2"/>
  </sheets>
  <definedNames>
    <definedName name="_xlnm.Print_Titles" localSheetId="0">'최종(공립)'!$6:$7</definedName>
    <definedName name="_xlnm.Print_Titles" localSheetId="1">'최종(사립)'!$6:$7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1" i="11" l="1"/>
  <c r="E91" i="11"/>
  <c r="H91" i="11" s="1"/>
  <c r="D91" i="11"/>
  <c r="A91" i="11"/>
  <c r="H90" i="11"/>
  <c r="G90" i="11"/>
  <c r="H89" i="11"/>
  <c r="G89" i="11"/>
  <c r="H88" i="11"/>
  <c r="G88" i="11"/>
  <c r="H87" i="11"/>
  <c r="F87" i="11"/>
  <c r="G87" i="11" s="1"/>
  <c r="E87" i="11"/>
  <c r="D87" i="11"/>
  <c r="A87" i="11"/>
  <c r="H86" i="11"/>
  <c r="G86" i="11"/>
  <c r="H85" i="11"/>
  <c r="G85" i="11"/>
  <c r="H84" i="11"/>
  <c r="G84" i="11"/>
  <c r="H83" i="11"/>
  <c r="G83" i="11"/>
  <c r="F82" i="11"/>
  <c r="E82" i="11"/>
  <c r="G82" i="11" s="1"/>
  <c r="D82" i="11"/>
  <c r="A82" i="11"/>
  <c r="H81" i="11"/>
  <c r="G81" i="11"/>
  <c r="H80" i="11"/>
  <c r="G80" i="11"/>
  <c r="H79" i="11"/>
  <c r="G79" i="11"/>
  <c r="F78" i="11"/>
  <c r="E78" i="11"/>
  <c r="H78" i="11" s="1"/>
  <c r="D78" i="11"/>
  <c r="A78" i="11"/>
  <c r="H77" i="11"/>
  <c r="G77" i="11"/>
  <c r="H76" i="11"/>
  <c r="G76" i="11"/>
  <c r="H75" i="11"/>
  <c r="G75" i="11"/>
  <c r="H74" i="11"/>
  <c r="G74" i="11"/>
  <c r="H73" i="11"/>
  <c r="G73" i="11"/>
  <c r="H72" i="11"/>
  <c r="F72" i="11"/>
  <c r="E72" i="11"/>
  <c r="G72" i="11" s="1"/>
  <c r="D72" i="11"/>
  <c r="A72" i="11"/>
  <c r="H71" i="11"/>
  <c r="G71" i="11"/>
  <c r="H70" i="11"/>
  <c r="G70" i="11"/>
  <c r="H69" i="11"/>
  <c r="G69" i="11"/>
  <c r="F68" i="11"/>
  <c r="E68" i="11"/>
  <c r="H68" i="11" s="1"/>
  <c r="D68" i="11"/>
  <c r="A68" i="11"/>
  <c r="H67" i="11"/>
  <c r="G67" i="11"/>
  <c r="H66" i="11"/>
  <c r="F66" i="11"/>
  <c r="E66" i="11"/>
  <c r="G66" i="11" s="1"/>
  <c r="D66" i="11"/>
  <c r="A66" i="11"/>
  <c r="H65" i="11"/>
  <c r="G65" i="11"/>
  <c r="H64" i="11"/>
  <c r="G64" i="11"/>
  <c r="F63" i="11"/>
  <c r="E63" i="11"/>
  <c r="H63" i="11" s="1"/>
  <c r="D63" i="11"/>
  <c r="A63" i="11"/>
  <c r="H62" i="11"/>
  <c r="G62" i="11"/>
  <c r="H61" i="11"/>
  <c r="G61" i="11"/>
  <c r="H60" i="11"/>
  <c r="G60" i="11"/>
  <c r="F59" i="11"/>
  <c r="E59" i="11"/>
  <c r="H59" i="11" s="1"/>
  <c r="D59" i="11"/>
  <c r="A59" i="11"/>
  <c r="H58" i="11"/>
  <c r="G58" i="11"/>
  <c r="H57" i="11"/>
  <c r="G57" i="11"/>
  <c r="H56" i="11"/>
  <c r="G56" i="11"/>
  <c r="F55" i="11"/>
  <c r="E55" i="11"/>
  <c r="H55" i="11" s="1"/>
  <c r="D55" i="11"/>
  <c r="A55" i="11"/>
  <c r="H54" i="11"/>
  <c r="G54" i="11"/>
  <c r="H53" i="11"/>
  <c r="G53" i="11"/>
  <c r="H52" i="11"/>
  <c r="G52" i="11"/>
  <c r="F51" i="11"/>
  <c r="E51" i="11"/>
  <c r="G51" i="11" s="1"/>
  <c r="D51" i="11"/>
  <c r="A51" i="11"/>
  <c r="H50" i="11"/>
  <c r="G50" i="11"/>
  <c r="H49" i="11"/>
  <c r="G49" i="11"/>
  <c r="H48" i="11"/>
  <c r="G48" i="11"/>
  <c r="H47" i="11"/>
  <c r="F47" i="11"/>
  <c r="G47" i="11" s="1"/>
  <c r="E47" i="11"/>
  <c r="D47" i="11"/>
  <c r="A47" i="11"/>
  <c r="H46" i="11"/>
  <c r="G46" i="11"/>
  <c r="H45" i="11"/>
  <c r="G45" i="11"/>
  <c r="H44" i="11"/>
  <c r="G44" i="11"/>
  <c r="H43" i="11"/>
  <c r="G43" i="11"/>
  <c r="H42" i="11"/>
  <c r="G42" i="11"/>
  <c r="H41" i="11"/>
  <c r="G41" i="11"/>
  <c r="H40" i="11"/>
  <c r="G40" i="11"/>
  <c r="H39" i="11"/>
  <c r="G39" i="11"/>
  <c r="H38" i="11"/>
  <c r="F38" i="11"/>
  <c r="E38" i="11"/>
  <c r="G38" i="11" s="1"/>
  <c r="D38" i="11"/>
  <c r="A38" i="11"/>
  <c r="H37" i="11"/>
  <c r="G37" i="11"/>
  <c r="H36" i="11"/>
  <c r="G36" i="11"/>
  <c r="H35" i="11"/>
  <c r="G35" i="11"/>
  <c r="F34" i="11"/>
  <c r="E34" i="11"/>
  <c r="H34" i="11" s="1"/>
  <c r="D34" i="11"/>
  <c r="A34" i="11"/>
  <c r="H33" i="11"/>
  <c r="G33" i="11"/>
  <c r="H32" i="11"/>
  <c r="F32" i="11"/>
  <c r="E32" i="11"/>
  <c r="G32" i="11" s="1"/>
  <c r="D32" i="11"/>
  <c r="A32" i="11"/>
  <c r="H31" i="11"/>
  <c r="G31" i="11"/>
  <c r="H30" i="11"/>
  <c r="G30" i="11"/>
  <c r="H29" i="11"/>
  <c r="G29" i="11"/>
  <c r="F28" i="11"/>
  <c r="E28" i="11"/>
  <c r="G28" i="11" s="1"/>
  <c r="D28" i="11"/>
  <c r="A28" i="11"/>
  <c r="H27" i="11"/>
  <c r="G27" i="11"/>
  <c r="H26" i="11"/>
  <c r="G26" i="11"/>
  <c r="F25" i="11"/>
  <c r="E25" i="11"/>
  <c r="H25" i="11" s="1"/>
  <c r="D25" i="11"/>
  <c r="A25" i="11"/>
  <c r="H24" i="11"/>
  <c r="G24" i="11"/>
  <c r="H23" i="11"/>
  <c r="G23" i="11"/>
  <c r="H22" i="11"/>
  <c r="G22" i="11"/>
  <c r="H21" i="11"/>
  <c r="G21" i="11"/>
  <c r="F20" i="11"/>
  <c r="E20" i="11"/>
  <c r="H20" i="11" s="1"/>
  <c r="D20" i="11"/>
  <c r="A20" i="11"/>
  <c r="H19" i="11"/>
  <c r="G19" i="11"/>
  <c r="H18" i="11"/>
  <c r="G18" i="11"/>
  <c r="F17" i="11"/>
  <c r="E17" i="11"/>
  <c r="G17" i="11" s="1"/>
  <c r="D17" i="11"/>
  <c r="A17" i="11"/>
  <c r="H16" i="11"/>
  <c r="G16" i="11"/>
  <c r="H15" i="11"/>
  <c r="G15" i="11"/>
  <c r="F14" i="11"/>
  <c r="E14" i="11"/>
  <c r="G14" i="11" s="1"/>
  <c r="D14" i="11"/>
  <c r="A14" i="11"/>
  <c r="H13" i="11"/>
  <c r="G13" i="11"/>
  <c r="H12" i="11"/>
  <c r="G12" i="11"/>
  <c r="H11" i="11"/>
  <c r="G11" i="11"/>
  <c r="F10" i="11"/>
  <c r="F92" i="11" s="1"/>
  <c r="E10" i="11"/>
  <c r="G10" i="11" s="1"/>
  <c r="D10" i="11"/>
  <c r="D92" i="11" s="1"/>
  <c r="A10" i="11"/>
  <c r="H9" i="11"/>
  <c r="G9" i="11"/>
  <c r="H8" i="11"/>
  <c r="G8" i="11"/>
  <c r="H30" i="1"/>
  <c r="K30" i="1" s="1"/>
  <c r="G30" i="1"/>
  <c r="F30" i="1"/>
  <c r="I30" i="1" s="1"/>
  <c r="E30" i="1"/>
  <c r="D30" i="1"/>
  <c r="C30" i="1"/>
  <c r="K29" i="1"/>
  <c r="J29" i="1"/>
  <c r="I29" i="1"/>
  <c r="H29" i="1"/>
  <c r="E29" i="1"/>
  <c r="G28" i="1"/>
  <c r="J28" i="1" s="1"/>
  <c r="F28" i="1"/>
  <c r="I28" i="1" s="1"/>
  <c r="D28" i="1"/>
  <c r="C28" i="1"/>
  <c r="J27" i="1"/>
  <c r="I27" i="1"/>
  <c r="H27" i="1"/>
  <c r="K27" i="1" s="1"/>
  <c r="E27" i="1"/>
  <c r="J26" i="1"/>
  <c r="I26" i="1"/>
  <c r="H26" i="1"/>
  <c r="K26" i="1" s="1"/>
  <c r="E26" i="1"/>
  <c r="J25" i="1"/>
  <c r="I25" i="1"/>
  <c r="H25" i="1"/>
  <c r="K25" i="1" s="1"/>
  <c r="E25" i="1"/>
  <c r="J24" i="1"/>
  <c r="I24" i="1"/>
  <c r="H24" i="1"/>
  <c r="H28" i="1" s="1"/>
  <c r="E24" i="1"/>
  <c r="E28" i="1" s="1"/>
  <c r="G23" i="1"/>
  <c r="J23" i="1" s="1"/>
  <c r="F23" i="1"/>
  <c r="I23" i="1" s="1"/>
  <c r="D23" i="1"/>
  <c r="D31" i="1" s="1"/>
  <c r="C23" i="1"/>
  <c r="C31" i="1" s="1"/>
  <c r="I22" i="1"/>
  <c r="H22" i="1"/>
  <c r="K22" i="1" s="1"/>
  <c r="E22" i="1"/>
  <c r="I21" i="1"/>
  <c r="H21" i="1"/>
  <c r="K21" i="1" s="1"/>
  <c r="E21" i="1"/>
  <c r="I20" i="1"/>
  <c r="H20" i="1"/>
  <c r="K20" i="1" s="1"/>
  <c r="E20" i="1"/>
  <c r="I19" i="1"/>
  <c r="H19" i="1"/>
  <c r="K19" i="1" s="1"/>
  <c r="E19" i="1"/>
  <c r="I18" i="1"/>
  <c r="H18" i="1"/>
  <c r="K18" i="1" s="1"/>
  <c r="E18" i="1"/>
  <c r="J17" i="1"/>
  <c r="I17" i="1"/>
  <c r="H17" i="1"/>
  <c r="K17" i="1" s="1"/>
  <c r="E17" i="1"/>
  <c r="I16" i="1"/>
  <c r="H16" i="1"/>
  <c r="K16" i="1" s="1"/>
  <c r="E16" i="1"/>
  <c r="I15" i="1"/>
  <c r="H15" i="1"/>
  <c r="K15" i="1" s="1"/>
  <c r="E15" i="1"/>
  <c r="I14" i="1"/>
  <c r="H14" i="1"/>
  <c r="K14" i="1" s="1"/>
  <c r="E14" i="1"/>
  <c r="I13" i="1"/>
  <c r="H13" i="1"/>
  <c r="K13" i="1" s="1"/>
  <c r="E13" i="1"/>
  <c r="I12" i="1"/>
  <c r="H12" i="1"/>
  <c r="K12" i="1" s="1"/>
  <c r="E12" i="1"/>
  <c r="J11" i="1"/>
  <c r="I11" i="1"/>
  <c r="H11" i="1"/>
  <c r="K11" i="1" s="1"/>
  <c r="E11" i="1"/>
  <c r="I10" i="1"/>
  <c r="H10" i="1"/>
  <c r="K10" i="1" s="1"/>
  <c r="E10" i="1"/>
  <c r="I9" i="1"/>
  <c r="H9" i="1"/>
  <c r="K9" i="1" s="1"/>
  <c r="E9" i="1"/>
  <c r="E23" i="1" s="1"/>
  <c r="E31" i="1" s="1"/>
  <c r="K8" i="1"/>
  <c r="I8" i="1"/>
  <c r="H8" i="1"/>
  <c r="E8" i="1"/>
  <c r="G92" i="11" l="1"/>
  <c r="G20" i="11"/>
  <c r="H14" i="11"/>
  <c r="G55" i="11"/>
  <c r="G68" i="11"/>
  <c r="H82" i="11"/>
  <c r="G91" i="11"/>
  <c r="H17" i="11"/>
  <c r="H51" i="11"/>
  <c r="H28" i="11"/>
  <c r="G63" i="11"/>
  <c r="G78" i="11"/>
  <c r="E92" i="11"/>
  <c r="H92" i="11" s="1"/>
  <c r="G34" i="11"/>
  <c r="H10" i="11"/>
  <c r="G25" i="11"/>
  <c r="G59" i="11"/>
  <c r="K28" i="1"/>
  <c r="F31" i="1"/>
  <c r="G31" i="1"/>
  <c r="J31" i="1" s="1"/>
  <c r="K24" i="1"/>
  <c r="H23" i="1"/>
  <c r="K23" i="1" s="1"/>
  <c r="I31" i="1" l="1"/>
  <c r="H31" i="1"/>
  <c r="K31" i="1" s="1"/>
</calcChain>
</file>

<file path=xl/sharedStrings.xml><?xml version="1.0" encoding="utf-8"?>
<sst xmlns="http://schemas.openxmlformats.org/spreadsheetml/2006/main" count="183" uniqueCount="90">
  <si>
    <t>(단위: 명)</t>
    <phoneticPr fontId="2" type="noConversion"/>
  </si>
  <si>
    <t>연번</t>
    <phoneticPr fontId="2" type="noConversion"/>
  </si>
  <si>
    <t>선발예정 과목</t>
    <phoneticPr fontId="2" type="noConversion"/>
  </si>
  <si>
    <t>선발예정 인원</t>
    <phoneticPr fontId="2" type="noConversion"/>
  </si>
  <si>
    <t>일반</t>
  </si>
  <si>
    <t>장애</t>
  </si>
  <si>
    <t>계</t>
  </si>
  <si>
    <t>합  계</t>
    <phoneticPr fontId="2" type="noConversion"/>
  </si>
  <si>
    <t>국어</t>
  </si>
  <si>
    <t>특수(중등)</t>
  </si>
  <si>
    <t>일반</t>
    <phoneticPr fontId="2" type="noConversion"/>
  </si>
  <si>
    <t>지원인원(누계)</t>
    <phoneticPr fontId="2" type="noConversion"/>
  </si>
  <si>
    <t>교과 소계</t>
    <phoneticPr fontId="2" type="noConversion"/>
  </si>
  <si>
    <t>비교과 소계</t>
    <phoneticPr fontId="2" type="noConversion"/>
  </si>
  <si>
    <t>특수(중등) 소계</t>
    <phoneticPr fontId="2" type="noConversion"/>
  </si>
  <si>
    <t>※ 본 자료는 나이스채용시스템 상 최종접수된 인원으로 원서접수 내용 사실여부 검증과정에서 변경될수 있음</t>
    <phoneticPr fontId="3" type="noConversion"/>
  </si>
  <si>
    <t>※ 본 자료는 나이스채용시스템 상 최종접수된 인원으로 원서접수 내용 사실여부 검증과정에서 변경될 수 있음</t>
    <phoneticPr fontId="3" type="noConversion"/>
  </si>
  <si>
    <t xml:space="preserve"> </t>
    <phoneticPr fontId="3" type="noConversion"/>
  </si>
  <si>
    <t>(단위: 명)</t>
    <phoneticPr fontId="3" type="noConversion"/>
  </si>
  <si>
    <t>연번</t>
    <phoneticPr fontId="3" type="noConversion"/>
  </si>
  <si>
    <t>법인명</t>
    <phoneticPr fontId="3" type="noConversion"/>
  </si>
  <si>
    <t>과목</t>
    <phoneticPr fontId="3" type="noConversion"/>
  </si>
  <si>
    <t>선발예정
인     원</t>
    <phoneticPr fontId="3" type="noConversion"/>
  </si>
  <si>
    <t>지원인원(누계)</t>
    <phoneticPr fontId="21" type="noConversion"/>
  </si>
  <si>
    <r>
      <rPr>
        <b/>
        <sz val="10"/>
        <color rgb="FF0000FF"/>
        <rFont val="맑은 고딕"/>
        <family val="3"/>
        <charset val="129"/>
        <scheme val="minor"/>
      </rPr>
      <t>사립단독지원</t>
    </r>
    <r>
      <rPr>
        <b/>
        <sz val="10"/>
        <rFont val="맑은 고딕"/>
        <family val="3"/>
        <charset val="129"/>
        <scheme val="minor"/>
      </rPr>
      <t xml:space="preserve">
(1지망지원)</t>
    </r>
    <phoneticPr fontId="3" type="noConversion"/>
  </si>
  <si>
    <r>
      <rPr>
        <b/>
        <sz val="10"/>
        <color rgb="FF0000FF"/>
        <rFont val="맑은 고딕"/>
        <family val="3"/>
        <charset val="129"/>
        <scheme val="minor"/>
      </rPr>
      <t>공사립동시지원</t>
    </r>
    <r>
      <rPr>
        <b/>
        <sz val="10"/>
        <rFont val="맑은 고딕"/>
        <family val="3"/>
        <charset val="129"/>
        <scheme val="minor"/>
      </rPr>
      <t xml:space="preserve">
(2지망지원)</t>
    </r>
    <phoneticPr fontId="3" type="noConversion"/>
  </si>
  <si>
    <t>합계</t>
    <phoneticPr fontId="3" type="noConversion"/>
  </si>
  <si>
    <t>낭암학원</t>
  </si>
  <si>
    <t>합  계</t>
  </si>
  <si>
    <t>도덕・윤리</t>
  </si>
  <si>
    <t>역사</t>
  </si>
  <si>
    <t>일반사회</t>
  </si>
  <si>
    <t>지리</t>
  </si>
  <si>
    <t>물리</t>
  </si>
  <si>
    <t>생물</t>
  </si>
  <si>
    <t>체육</t>
  </si>
  <si>
    <t>기술</t>
  </si>
  <si>
    <t>정보컴퓨터</t>
  </si>
  <si>
    <t>전기</t>
  </si>
  <si>
    <t>전문상담</t>
  </si>
  <si>
    <t>보건</t>
  </si>
  <si>
    <t>영양</t>
  </si>
  <si>
    <t>사서</t>
  </si>
  <si>
    <t>화학</t>
  </si>
  <si>
    <t>지구과학</t>
  </si>
  <si>
    <t>가정</t>
  </si>
  <si>
    <t>조리</t>
  </si>
  <si>
    <t>만대학원</t>
  </si>
  <si>
    <t>보문학숙</t>
  </si>
  <si>
    <t>사회복지법인 금정</t>
  </si>
  <si>
    <t>수학(특수)</t>
  </si>
  <si>
    <t>역사(특수)</t>
  </si>
  <si>
    <t>살레시오수녀회</t>
  </si>
  <si>
    <t>종교</t>
  </si>
  <si>
    <t>살레시오회</t>
  </si>
  <si>
    <t>수학</t>
  </si>
  <si>
    <t>서강학원</t>
  </si>
  <si>
    <t>음악</t>
  </si>
  <si>
    <t>석산학원</t>
  </si>
  <si>
    <t>설월학원</t>
  </si>
  <si>
    <t>전자</t>
  </si>
  <si>
    <t>송원학원</t>
  </si>
  <si>
    <t>영어</t>
  </si>
  <si>
    <t>숭일학원</t>
  </si>
  <si>
    <t>우산학원</t>
  </si>
  <si>
    <t>유당학원</t>
  </si>
  <si>
    <t>유은학원</t>
  </si>
  <si>
    <t>인성학원</t>
  </si>
  <si>
    <t>정광학원</t>
  </si>
  <si>
    <t>청송학원</t>
  </si>
  <si>
    <t>춘태학원</t>
  </si>
  <si>
    <t>풍산학원</t>
  </si>
  <si>
    <t>호남기독학원</t>
  </si>
  <si>
    <t>홍복학원</t>
  </si>
  <si>
    <t>디자인</t>
  </si>
  <si>
    <t>수학</t>
    <phoneticPr fontId="2" type="noConversion"/>
  </si>
  <si>
    <t>물리</t>
    <phoneticPr fontId="2" type="noConversion"/>
  </si>
  <si>
    <t>지리</t>
    <phoneticPr fontId="2" type="noConversion"/>
  </si>
  <si>
    <t>지구과학</t>
    <phoneticPr fontId="2" type="noConversion"/>
  </si>
  <si>
    <t>체육</t>
    <phoneticPr fontId="2" type="noConversion"/>
  </si>
  <si>
    <t>영어</t>
    <phoneticPr fontId="2" type="noConversion"/>
  </si>
  <si>
    <t>역사</t>
    <phoneticPr fontId="2" type="noConversion"/>
  </si>
  <si>
    <t>화학</t>
    <phoneticPr fontId="2" type="noConversion"/>
  </si>
  <si>
    <t>상업</t>
    <phoneticPr fontId="2" type="noConversion"/>
  </si>
  <si>
    <t>생물</t>
    <phoneticPr fontId="2" type="noConversion"/>
  </si>
  <si>
    <r>
      <t xml:space="preserve">2025학년도 광주광역시 </t>
    </r>
    <r>
      <rPr>
        <b/>
        <sz val="13"/>
        <color rgb="FFFF0000"/>
        <rFont val="맑은 고딕"/>
        <family val="3"/>
        <charset val="129"/>
        <scheme val="minor"/>
      </rPr>
      <t>공립</t>
    </r>
    <r>
      <rPr>
        <b/>
        <sz val="13"/>
        <color theme="1"/>
        <rFont val="맑은 고딕"/>
        <family val="3"/>
        <charset val="129"/>
        <scheme val="minor"/>
      </rPr>
      <t xml:space="preserve"> 중등학교교사, 보건·사서·전문상담·영양·특수(중등)교사
임용후보자 선정경쟁 제1차 시험 원서접수</t>
    </r>
    <r>
      <rPr>
        <b/>
        <sz val="13"/>
        <color rgb="FFFF0000"/>
        <rFont val="맑은 고딕"/>
        <family val="3"/>
        <charset val="129"/>
        <scheme val="minor"/>
      </rPr>
      <t xml:space="preserve"> 최종현황</t>
    </r>
    <phoneticPr fontId="2" type="noConversion"/>
  </si>
  <si>
    <r>
      <t xml:space="preserve">2025학년도 광주광역시 </t>
    </r>
    <r>
      <rPr>
        <b/>
        <sz val="15"/>
        <color rgb="FFFF0000"/>
        <rFont val="맑은 고딕"/>
        <family val="3"/>
        <charset val="129"/>
        <scheme val="minor"/>
      </rPr>
      <t>사립</t>
    </r>
    <r>
      <rPr>
        <b/>
        <sz val="15"/>
        <color theme="1"/>
        <rFont val="맑은 고딕"/>
        <family val="3"/>
        <charset val="129"/>
        <scheme val="minor"/>
      </rPr>
      <t xml:space="preserve"> 중등학교교사, 특수(중등)교사
임용후보자 선정경쟁 제1차 시험 원서접수</t>
    </r>
    <r>
      <rPr>
        <b/>
        <sz val="15"/>
        <color rgb="FFFF0000"/>
        <rFont val="맑은 고딕"/>
        <family val="3"/>
        <charset val="129"/>
        <scheme val="minor"/>
      </rPr>
      <t xml:space="preserve"> 최종현황</t>
    </r>
    <phoneticPr fontId="2" type="noConversion"/>
  </si>
  <si>
    <r>
      <t xml:space="preserve">※ 자료기준일: </t>
    </r>
    <r>
      <rPr>
        <b/>
        <u/>
        <sz val="12"/>
        <color indexed="12"/>
        <rFont val="맑은 고딕"/>
        <family val="3"/>
        <charset val="129"/>
      </rPr>
      <t>2024. 10. 21.(월) 18:00</t>
    </r>
    <phoneticPr fontId="3" type="noConversion"/>
  </si>
  <si>
    <t>경쟁률</t>
    <phoneticPr fontId="2" type="noConversion"/>
  </si>
  <si>
    <r>
      <rPr>
        <b/>
        <sz val="12"/>
        <color rgb="FFFF0000"/>
        <rFont val="맑은 고딕"/>
        <family val="3"/>
        <charset val="129"/>
        <scheme val="minor"/>
      </rPr>
      <t>경쟁률</t>
    </r>
    <r>
      <rPr>
        <b/>
        <sz val="12"/>
        <rFont val="맑은 고딕"/>
        <family val="3"/>
        <charset val="129"/>
        <scheme val="minor"/>
      </rPr>
      <t xml:space="preserve">
</t>
    </r>
    <r>
      <rPr>
        <b/>
        <sz val="8"/>
        <color rgb="FF0000FF"/>
        <rFont val="맑은 고딕"/>
        <family val="3"/>
        <charset val="129"/>
        <scheme val="minor"/>
      </rPr>
      <t>(사립단독지원
경쟁률)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</si>
</sst>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&quot;ㅇ &quot;yyyy\.m\.d\.\(aaa\)\ &quot;18:00 기준&quot;"/>
    <numFmt numFmtId="177" formatCode="0.0&quot; : 1&quot;"/>
    <numFmt numFmtId="178" formatCode="0_ ;[Red]\-0\ "/>
  </numFmts>
  <fonts count="3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u/>
      <sz val="12"/>
      <color indexed="12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</font>
    <font>
      <b/>
      <sz val="11"/>
      <color rgb="FF000000"/>
      <name val="맑은 고딕"/>
      <family val="2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b/>
      <sz val="8"/>
      <color rgb="FF0000FF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5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theme="0" tint="-0.34998626667073579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theme="0" tint="-0.34998626667073579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double">
        <color indexed="64"/>
      </bottom>
      <diagonal/>
    </border>
    <border>
      <left style="medium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/>
      <bottom style="medium">
        <color rgb="FFFF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/>
      <top style="thick">
        <color rgb="FFFF0000"/>
      </top>
      <bottom style="thin">
        <color indexed="64"/>
      </bottom>
      <diagonal/>
    </border>
    <border>
      <left/>
      <right/>
      <top style="thick">
        <color rgb="FFFF0000"/>
      </top>
      <bottom style="thin">
        <color indexed="64"/>
      </bottom>
      <diagonal/>
    </border>
    <border>
      <left/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ck">
        <color rgb="FFFF0000"/>
      </right>
      <top style="thin">
        <color indexed="64"/>
      </top>
      <bottom style="thin">
        <color theme="1"/>
      </bottom>
      <diagonal/>
    </border>
    <border>
      <left style="thick">
        <color rgb="FFFF0000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 style="thick">
        <color rgb="FFFF0000"/>
      </bottom>
      <diagonal/>
    </border>
    <border>
      <left style="thin">
        <color indexed="64"/>
      </left>
      <right/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9" fillId="0" borderId="0"/>
  </cellStyleXfs>
  <cellXfs count="157">
    <xf numFmtId="0" fontId="0" fillId="0" borderId="0" xfId="0">
      <alignment vertical="center"/>
    </xf>
    <xf numFmtId="0" fontId="0" fillId="0" borderId="0" xfId="0" applyProtection="1">
      <alignment vertical="center"/>
    </xf>
    <xf numFmtId="0" fontId="6" fillId="0" borderId="0" xfId="0" applyFont="1">
      <alignment vertical="center"/>
    </xf>
    <xf numFmtId="0" fontId="6" fillId="0" borderId="0" xfId="0" applyFont="1" applyProtection="1">
      <alignment vertical="center"/>
    </xf>
    <xf numFmtId="0" fontId="5" fillId="0" borderId="0" xfId="0" applyFont="1" applyAlignment="1">
      <alignment horizontal="right" vertical="center"/>
    </xf>
    <xf numFmtId="176" fontId="5" fillId="0" borderId="0" xfId="0" applyNumberFormat="1" applyFont="1" applyBorder="1">
      <alignment vertical="center"/>
    </xf>
    <xf numFmtId="176" fontId="4" fillId="0" borderId="0" xfId="0" applyNumberFormat="1" applyFont="1" applyBorder="1" applyAlignment="1">
      <alignment horizontal="right" vertical="center"/>
    </xf>
    <xf numFmtId="178" fontId="4" fillId="0" borderId="2" xfId="0" applyNumberFormat="1" applyFont="1" applyBorder="1" applyAlignment="1" applyProtection="1">
      <alignment horizontal="right" vertical="center"/>
      <protection hidden="1"/>
    </xf>
    <xf numFmtId="178" fontId="4" fillId="0" borderId="2" xfId="1" applyNumberFormat="1" applyFont="1" applyBorder="1" applyAlignment="1" applyProtection="1">
      <alignment horizontal="right" vertical="center"/>
      <protection hidden="1"/>
    </xf>
    <xf numFmtId="0" fontId="10" fillId="0" borderId="0" xfId="0" applyFont="1">
      <alignment vertical="center"/>
    </xf>
    <xf numFmtId="0" fontId="10" fillId="0" borderId="0" xfId="0" applyFont="1" applyProtection="1">
      <alignment vertical="center"/>
    </xf>
    <xf numFmtId="0" fontId="4" fillId="0" borderId="0" xfId="0" applyFont="1">
      <alignment vertical="center"/>
    </xf>
    <xf numFmtId="0" fontId="7" fillId="0" borderId="2" xfId="0" applyFont="1" applyBorder="1" applyAlignment="1">
      <alignment horizontal="center" vertical="center" wrapText="1"/>
    </xf>
    <xf numFmtId="178" fontId="4" fillId="0" borderId="4" xfId="1" applyNumberFormat="1" applyFont="1" applyBorder="1" applyAlignment="1" applyProtection="1">
      <alignment horizontal="right" vertical="center"/>
      <protection hidden="1"/>
    </xf>
    <xf numFmtId="0" fontId="7" fillId="0" borderId="3" xfId="0" applyFont="1" applyBorder="1" applyAlignment="1">
      <alignment horizontal="center" vertical="center" wrapText="1"/>
    </xf>
    <xf numFmtId="178" fontId="4" fillId="0" borderId="3" xfId="0" applyNumberFormat="1" applyFont="1" applyBorder="1" applyAlignment="1" applyProtection="1">
      <alignment horizontal="right" vertical="center"/>
      <protection hidden="1"/>
    </xf>
    <xf numFmtId="178" fontId="5" fillId="2" borderId="2" xfId="1" applyNumberFormat="1" applyFont="1" applyFill="1" applyBorder="1" applyAlignment="1" applyProtection="1">
      <alignment horizontal="right" vertical="center"/>
      <protection hidden="1"/>
    </xf>
    <xf numFmtId="177" fontId="5" fillId="2" borderId="2" xfId="0" applyNumberFormat="1" applyFont="1" applyFill="1" applyBorder="1" applyAlignment="1">
      <alignment horizontal="right" vertical="center"/>
    </xf>
    <xf numFmtId="178" fontId="5" fillId="2" borderId="2" xfId="0" applyNumberFormat="1" applyFont="1" applyFill="1" applyBorder="1" applyAlignment="1" applyProtection="1">
      <alignment horizontal="right" vertical="center"/>
      <protection hidden="1"/>
    </xf>
    <xf numFmtId="178" fontId="5" fillId="2" borderId="1" xfId="1" applyNumberFormat="1" applyFont="1" applyFill="1" applyBorder="1" applyAlignment="1" applyProtection="1">
      <alignment horizontal="right" vertical="center"/>
      <protection hidden="1"/>
    </xf>
    <xf numFmtId="177" fontId="4" fillId="0" borderId="4" xfId="0" applyNumberFormat="1" applyFont="1" applyFill="1" applyBorder="1" applyAlignment="1">
      <alignment horizontal="right" vertical="center"/>
    </xf>
    <xf numFmtId="177" fontId="5" fillId="2" borderId="5" xfId="0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0" fillId="0" borderId="0" xfId="0" applyFont="1">
      <alignment vertical="center"/>
    </xf>
    <xf numFmtId="0" fontId="18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22" fillId="2" borderId="2" xfId="3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shrinkToFit="1"/>
    </xf>
    <xf numFmtId="0" fontId="27" fillId="7" borderId="12" xfId="0" applyNumberFormat="1" applyFont="1" applyFill="1" applyBorder="1" applyAlignment="1" applyProtection="1">
      <alignment horizontal="center" vertical="center" shrinkToFit="1"/>
    </xf>
    <xf numFmtId="0" fontId="27" fillId="7" borderId="2" xfId="0" applyNumberFormat="1" applyFont="1" applyFill="1" applyBorder="1" applyAlignment="1" applyProtection="1">
      <alignment horizontal="center" vertical="center" shrinkToFit="1"/>
    </xf>
    <xf numFmtId="0" fontId="0" fillId="0" borderId="2" xfId="0" applyNumberFormat="1" applyFont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178" fontId="4" fillId="0" borderId="17" xfId="0" applyNumberFormat="1" applyFont="1" applyBorder="1" applyAlignment="1">
      <alignment horizontal="right" vertical="center"/>
    </xf>
    <xf numFmtId="178" fontId="4" fillId="0" borderId="15" xfId="0" applyNumberFormat="1" applyFont="1" applyBorder="1" applyAlignment="1">
      <alignment horizontal="right" vertical="center"/>
    </xf>
    <xf numFmtId="178" fontId="5" fillId="2" borderId="15" xfId="1" applyNumberFormat="1" applyFont="1" applyFill="1" applyBorder="1" applyAlignment="1" applyProtection="1">
      <alignment horizontal="right" vertical="center"/>
      <protection hidden="1"/>
    </xf>
    <xf numFmtId="178" fontId="5" fillId="2" borderId="15" xfId="0" applyNumberFormat="1" applyFont="1" applyFill="1" applyBorder="1" applyAlignment="1" applyProtection="1">
      <alignment horizontal="right" vertical="center"/>
      <protection hidden="1"/>
    </xf>
    <xf numFmtId="178" fontId="5" fillId="2" borderId="16" xfId="1" applyNumberFormat="1" applyFont="1" applyFill="1" applyBorder="1" applyAlignment="1" applyProtection="1">
      <alignment horizontal="right" vertical="center"/>
      <protection hidden="1"/>
    </xf>
    <xf numFmtId="0" fontId="5" fillId="2" borderId="19" xfId="0" applyFont="1" applyFill="1" applyBorder="1" applyAlignment="1">
      <alignment horizontal="center" vertical="center"/>
    </xf>
    <xf numFmtId="177" fontId="4" fillId="3" borderId="18" xfId="0" applyNumberFormat="1" applyFont="1" applyFill="1" applyBorder="1" applyAlignment="1">
      <alignment horizontal="right" vertical="center"/>
    </xf>
    <xf numFmtId="177" fontId="5" fillId="2" borderId="18" xfId="0" applyNumberFormat="1" applyFont="1" applyFill="1" applyBorder="1" applyAlignment="1">
      <alignment horizontal="right" vertical="center"/>
    </xf>
    <xf numFmtId="177" fontId="5" fillId="2" borderId="19" xfId="0" applyNumberFormat="1" applyFont="1" applyFill="1" applyBorder="1" applyAlignment="1">
      <alignment horizontal="right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178" fontId="4" fillId="0" borderId="26" xfId="0" applyNumberFormat="1" applyFont="1" applyBorder="1" applyAlignment="1">
      <alignment horizontal="right" vertical="center"/>
    </xf>
    <xf numFmtId="178" fontId="4" fillId="0" borderId="28" xfId="0" applyNumberFormat="1" applyFont="1" applyBorder="1" applyAlignment="1">
      <alignment horizontal="right" vertical="center"/>
    </xf>
    <xf numFmtId="0" fontId="4" fillId="0" borderId="27" xfId="0" applyFont="1" applyFill="1" applyBorder="1" applyAlignment="1">
      <alignment horizontal="right" vertical="center"/>
    </xf>
    <xf numFmtId="178" fontId="5" fillId="2" borderId="27" xfId="1" applyNumberFormat="1" applyFont="1" applyFill="1" applyBorder="1" applyAlignment="1" applyProtection="1">
      <alignment horizontal="right" vertical="center"/>
      <protection hidden="1"/>
    </xf>
    <xf numFmtId="178" fontId="5" fillId="2" borderId="28" xfId="1" applyNumberFormat="1" applyFont="1" applyFill="1" applyBorder="1" applyAlignment="1" applyProtection="1">
      <alignment horizontal="right" vertical="center"/>
      <protection hidden="1"/>
    </xf>
    <xf numFmtId="178" fontId="5" fillId="2" borderId="27" xfId="0" applyNumberFormat="1" applyFont="1" applyFill="1" applyBorder="1" applyAlignment="1" applyProtection="1">
      <alignment horizontal="right" vertical="center"/>
      <protection hidden="1"/>
    </xf>
    <xf numFmtId="178" fontId="5" fillId="2" borderId="28" xfId="0" applyNumberFormat="1" applyFont="1" applyFill="1" applyBorder="1" applyAlignment="1" applyProtection="1">
      <alignment horizontal="right" vertical="center"/>
      <protection hidden="1"/>
    </xf>
    <xf numFmtId="178" fontId="5" fillId="2" borderId="23" xfId="1" applyNumberFormat="1" applyFont="1" applyFill="1" applyBorder="1" applyAlignment="1" applyProtection="1">
      <alignment horizontal="right" vertical="center"/>
      <protection hidden="1"/>
    </xf>
    <xf numFmtId="178" fontId="5" fillId="2" borderId="24" xfId="1" applyNumberFormat="1" applyFont="1" applyFill="1" applyBorder="1" applyAlignment="1" applyProtection="1">
      <alignment horizontal="right" vertical="center"/>
      <protection hidden="1"/>
    </xf>
    <xf numFmtId="178" fontId="5" fillId="2" borderId="29" xfId="0" applyNumberFormat="1" applyFont="1" applyFill="1" applyBorder="1" applyAlignment="1">
      <alignment horizontal="right" vertical="center"/>
    </xf>
    <xf numFmtId="178" fontId="5" fillId="2" borderId="30" xfId="0" applyNumberFormat="1" applyFont="1" applyFill="1" applyBorder="1" applyAlignment="1">
      <alignment horizontal="right" vertical="center"/>
    </xf>
    <xf numFmtId="178" fontId="13" fillId="2" borderId="31" xfId="0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 applyAlignment="1">
      <alignment horizontal="center" vertical="center"/>
    </xf>
    <xf numFmtId="0" fontId="26" fillId="5" borderId="15" xfId="0" applyNumberFormat="1" applyFont="1" applyFill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28" fillId="7" borderId="15" xfId="0" applyNumberFormat="1" applyFont="1" applyFill="1" applyBorder="1" applyAlignment="1">
      <alignment horizontal="center" vertical="center"/>
    </xf>
    <xf numFmtId="177" fontId="0" fillId="4" borderId="36" xfId="0" applyNumberFormat="1" applyFont="1" applyFill="1" applyBorder="1" applyAlignment="1">
      <alignment horizontal="center" vertical="center" shrinkToFit="1"/>
    </xf>
    <xf numFmtId="177" fontId="30" fillId="4" borderId="37" xfId="0" applyNumberFormat="1" applyFont="1" applyFill="1" applyBorder="1" applyAlignment="1">
      <alignment horizontal="center" vertical="center" shrinkToFit="1"/>
    </xf>
    <xf numFmtId="0" fontId="22" fillId="2" borderId="41" xfId="3" applyFont="1" applyFill="1" applyBorder="1" applyAlignment="1">
      <alignment horizontal="center" vertical="center" wrapText="1"/>
    </xf>
    <xf numFmtId="0" fontId="24" fillId="2" borderId="42" xfId="3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right" vertical="center"/>
    </xf>
    <xf numFmtId="0" fontId="0" fillId="0" borderId="43" xfId="0" applyNumberFormat="1" applyFont="1" applyFill="1" applyBorder="1" applyAlignment="1">
      <alignment horizontal="center" vertical="center"/>
    </xf>
    <xf numFmtId="0" fontId="0" fillId="0" borderId="44" xfId="0" applyNumberFormat="1" applyFont="1" applyFill="1" applyBorder="1" applyAlignment="1">
      <alignment horizontal="center" vertical="center"/>
    </xf>
    <xf numFmtId="0" fontId="0" fillId="0" borderId="45" xfId="0" applyNumberFormat="1" applyFont="1" applyFill="1" applyBorder="1" applyAlignment="1">
      <alignment horizontal="center" vertical="center"/>
    </xf>
    <xf numFmtId="0" fontId="0" fillId="0" borderId="46" xfId="0" applyNumberFormat="1" applyFont="1" applyFill="1" applyBorder="1" applyAlignment="1">
      <alignment horizontal="center" vertical="center"/>
    </xf>
    <xf numFmtId="0" fontId="0" fillId="0" borderId="47" xfId="0" applyNumberFormat="1" applyFont="1" applyFill="1" applyBorder="1" applyAlignment="1">
      <alignment horizontal="center" vertical="center"/>
    </xf>
    <xf numFmtId="0" fontId="26" fillId="5" borderId="46" xfId="0" applyNumberFormat="1" applyFont="1" applyFill="1" applyBorder="1" applyAlignment="1">
      <alignment horizontal="center" vertical="center"/>
    </xf>
    <xf numFmtId="0" fontId="26" fillId="5" borderId="47" xfId="0" applyNumberFormat="1" applyFont="1" applyFill="1" applyBorder="1" applyAlignment="1">
      <alignment horizontal="center" vertical="center"/>
    </xf>
    <xf numFmtId="0" fontId="26" fillId="6" borderId="47" xfId="0" applyNumberFormat="1" applyFont="1" applyFill="1" applyBorder="1" applyAlignment="1">
      <alignment horizontal="center" vertical="center"/>
    </xf>
    <xf numFmtId="0" fontId="0" fillId="6" borderId="47" xfId="0" applyNumberFormat="1" applyFont="1" applyFill="1" applyBorder="1" applyAlignment="1">
      <alignment horizontal="center" vertical="center"/>
    </xf>
    <xf numFmtId="0" fontId="0" fillId="0" borderId="47" xfId="0" applyNumberFormat="1" applyFont="1" applyBorder="1" applyAlignment="1">
      <alignment horizontal="center" vertical="center"/>
    </xf>
    <xf numFmtId="0" fontId="28" fillId="7" borderId="46" xfId="0" applyNumberFormat="1" applyFont="1" applyFill="1" applyBorder="1" applyAlignment="1">
      <alignment horizontal="center" vertical="center"/>
    </xf>
    <xf numFmtId="0" fontId="28" fillId="7" borderId="47" xfId="0" applyNumberFormat="1" applyFont="1" applyFill="1" applyBorder="1" applyAlignment="1">
      <alignment horizontal="center" vertical="center"/>
    </xf>
    <xf numFmtId="0" fontId="26" fillId="7" borderId="47" xfId="0" applyNumberFormat="1" applyFont="1" applyFill="1" applyBorder="1" applyAlignment="1">
      <alignment horizontal="center" vertical="center"/>
    </xf>
    <xf numFmtId="0" fontId="31" fillId="5" borderId="33" xfId="0" applyNumberFormat="1" applyFont="1" applyFill="1" applyBorder="1" applyAlignment="1">
      <alignment horizontal="center" vertical="center"/>
    </xf>
    <xf numFmtId="178" fontId="4" fillId="6" borderId="2" xfId="0" applyNumberFormat="1" applyFont="1" applyFill="1" applyBorder="1" applyAlignment="1" applyProtection="1">
      <alignment horizontal="right" vertical="center"/>
      <protection hidden="1"/>
    </xf>
    <xf numFmtId="0" fontId="4" fillId="0" borderId="25" xfId="0" applyFont="1" applyFill="1" applyBorder="1" applyAlignment="1">
      <alignment horizontal="right" vertical="center"/>
    </xf>
    <xf numFmtId="0" fontId="0" fillId="0" borderId="15" xfId="0" applyNumberFormat="1" applyFont="1" applyFill="1" applyBorder="1" applyAlignment="1">
      <alignment horizontal="center" vertical="center" shrinkToFit="1"/>
    </xf>
    <xf numFmtId="0" fontId="26" fillId="5" borderId="48" xfId="0" applyNumberFormat="1" applyFont="1" applyFill="1" applyBorder="1" applyAlignment="1">
      <alignment horizontal="center" vertical="center"/>
    </xf>
    <xf numFmtId="0" fontId="31" fillId="5" borderId="49" xfId="0" applyNumberFormat="1" applyFont="1" applyFill="1" applyBorder="1" applyAlignment="1">
      <alignment horizontal="center" vertical="center"/>
    </xf>
    <xf numFmtId="0" fontId="31" fillId="5" borderId="50" xfId="0" applyNumberFormat="1" applyFont="1" applyFill="1" applyBorder="1" applyAlignment="1">
      <alignment horizontal="center" vertical="center"/>
    </xf>
    <xf numFmtId="0" fontId="31" fillId="5" borderId="5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 shrinkToFit="1"/>
    </xf>
    <xf numFmtId="0" fontId="0" fillId="0" borderId="2" xfId="0" applyNumberFormat="1" applyFont="1" applyBorder="1" applyAlignment="1">
      <alignment horizontal="center" vertical="center" wrapText="1"/>
    </xf>
    <xf numFmtId="0" fontId="0" fillId="0" borderId="1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7" borderId="47" xfId="0" applyNumberFormat="1" applyFont="1" applyFill="1" applyBorder="1" applyAlignment="1">
      <alignment horizontal="center" vertical="center"/>
    </xf>
    <xf numFmtId="0" fontId="12" fillId="0" borderId="0" xfId="2" applyFont="1" applyAlignment="1">
      <alignment vertical="center" wrapText="1"/>
    </xf>
    <xf numFmtId="0" fontId="0" fillId="0" borderId="52" xfId="0" applyNumberFormat="1" applyFont="1" applyFill="1" applyBorder="1" applyAlignment="1">
      <alignment horizontal="center" vertical="center"/>
    </xf>
    <xf numFmtId="0" fontId="0" fillId="0" borderId="56" xfId="0" applyNumberFormat="1" applyFont="1" applyBorder="1" applyAlignment="1">
      <alignment horizontal="center" vertical="center" wrapText="1"/>
    </xf>
    <xf numFmtId="0" fontId="0" fillId="2" borderId="45" xfId="0" applyNumberFormat="1" applyFont="1" applyFill="1" applyBorder="1" applyAlignment="1">
      <alignment horizontal="center" vertical="center"/>
    </xf>
    <xf numFmtId="0" fontId="5" fillId="2" borderId="63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77" fontId="0" fillId="0" borderId="64" xfId="0" applyNumberFormat="1" applyFont="1" applyBorder="1" applyAlignment="1">
      <alignment horizontal="right" vertical="center"/>
    </xf>
    <xf numFmtId="0" fontId="0" fillId="0" borderId="12" xfId="0" applyFont="1" applyBorder="1" applyAlignment="1">
      <alignment horizontal="center" vertical="center"/>
    </xf>
    <xf numFmtId="178" fontId="5" fillId="2" borderId="66" xfId="0" applyNumberFormat="1" applyFont="1" applyFill="1" applyBorder="1" applyAlignment="1">
      <alignment horizontal="right" vertical="center"/>
    </xf>
    <xf numFmtId="178" fontId="13" fillId="2" borderId="67" xfId="0" applyNumberFormat="1" applyFont="1" applyFill="1" applyBorder="1" applyAlignment="1">
      <alignment horizontal="right" vertical="center"/>
    </xf>
    <xf numFmtId="177" fontId="5" fillId="3" borderId="68" xfId="0" applyNumberFormat="1" applyFont="1" applyFill="1" applyBorder="1" applyAlignment="1">
      <alignment horizontal="right" vertical="center"/>
    </xf>
    <xf numFmtId="177" fontId="5" fillId="3" borderId="66" xfId="0" applyNumberFormat="1" applyFont="1" applyFill="1" applyBorder="1" applyAlignment="1">
      <alignment horizontal="right" vertical="center"/>
    </xf>
    <xf numFmtId="177" fontId="13" fillId="2" borderId="69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13" fillId="2" borderId="65" xfId="0" applyFont="1" applyFill="1" applyBorder="1" applyAlignment="1">
      <alignment horizontal="center" vertical="center"/>
    </xf>
    <xf numFmtId="0" fontId="13" fillId="2" borderId="66" xfId="0" applyFont="1" applyFill="1" applyBorder="1" applyAlignment="1">
      <alignment horizontal="center" vertical="center"/>
    </xf>
    <xf numFmtId="0" fontId="5" fillId="2" borderId="57" xfId="0" applyFont="1" applyFill="1" applyBorder="1" applyAlignment="1">
      <alignment horizontal="center" vertical="center"/>
    </xf>
    <xf numFmtId="0" fontId="5" fillId="2" borderId="62" xfId="0" applyFont="1" applyFill="1" applyBorder="1" applyAlignment="1">
      <alignment horizontal="center" vertical="center"/>
    </xf>
    <xf numFmtId="0" fontId="5" fillId="2" borderId="5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8" fillId="0" borderId="53" xfId="0" applyFont="1" applyBorder="1" applyAlignment="1">
      <alignment horizontal="center" vertical="center" wrapText="1"/>
    </xf>
    <xf numFmtId="0" fontId="18" fillId="0" borderId="54" xfId="0" applyFont="1" applyBorder="1" applyAlignment="1">
      <alignment horizontal="center" vertical="center"/>
    </xf>
    <xf numFmtId="0" fontId="18" fillId="0" borderId="55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left" vertical="center"/>
    </xf>
    <xf numFmtId="0" fontId="9" fillId="2" borderId="58" xfId="0" applyFont="1" applyFill="1" applyBorder="1" applyAlignment="1">
      <alignment horizontal="center" vertical="center"/>
    </xf>
    <xf numFmtId="0" fontId="9" fillId="2" borderId="59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11" fillId="2" borderId="60" xfId="0" applyFont="1" applyFill="1" applyBorder="1" applyAlignment="1">
      <alignment horizontal="center" vertical="center"/>
    </xf>
    <xf numFmtId="0" fontId="11" fillId="2" borderId="58" xfId="0" applyFont="1" applyFill="1" applyBorder="1" applyAlignment="1">
      <alignment horizontal="center" vertical="center"/>
    </xf>
    <xf numFmtId="0" fontId="11" fillId="2" borderId="61" xfId="0" applyFont="1" applyFill="1" applyBorder="1" applyAlignment="1">
      <alignment horizontal="center" vertical="center"/>
    </xf>
    <xf numFmtId="0" fontId="15" fillId="0" borderId="0" xfId="0" applyFont="1" applyAlignment="1">
      <alignment horizontal="left" vertical="center" shrinkToFit="1"/>
    </xf>
    <xf numFmtId="0" fontId="29" fillId="5" borderId="13" xfId="0" applyNumberFormat="1" applyFont="1" applyFill="1" applyBorder="1" applyAlignment="1">
      <alignment horizontal="center" vertical="center" shrinkToFit="1"/>
    </xf>
    <xf numFmtId="0" fontId="29" fillId="5" borderId="14" xfId="0" applyNumberFormat="1" applyFont="1" applyFill="1" applyBorder="1" applyAlignment="1">
      <alignment horizontal="center" vertical="center" shrinkToFit="1"/>
    </xf>
    <xf numFmtId="0" fontId="25" fillId="5" borderId="12" xfId="0" applyNumberFormat="1" applyFont="1" applyFill="1" applyBorder="1" applyAlignment="1" applyProtection="1">
      <alignment horizontal="center" vertical="center" shrinkToFit="1"/>
    </xf>
    <xf numFmtId="0" fontId="25" fillId="5" borderId="2" xfId="0" applyNumberFormat="1" applyFont="1" applyFill="1" applyBorder="1" applyAlignment="1" applyProtection="1">
      <alignment horizontal="center" vertical="center" shrinkToFit="1"/>
    </xf>
    <xf numFmtId="0" fontId="0" fillId="0" borderId="12" xfId="0" applyNumberFormat="1" applyFont="1" applyFill="1" applyBorder="1" applyAlignment="1">
      <alignment horizontal="center" vertical="center" shrinkToFit="1"/>
    </xf>
    <xf numFmtId="0" fontId="27" fillId="7" borderId="9" xfId="0" applyNumberFormat="1" applyFont="1" applyFill="1" applyBorder="1" applyAlignment="1" applyProtection="1">
      <alignment horizontal="center" vertical="center" shrinkToFit="1"/>
    </xf>
    <xf numFmtId="0" fontId="27" fillId="7" borderId="8" xfId="0" applyNumberFormat="1" applyFont="1" applyFill="1" applyBorder="1" applyAlignment="1" applyProtection="1">
      <alignment horizontal="center" vertical="center" shrinkToFit="1"/>
    </xf>
    <xf numFmtId="0" fontId="0" fillId="0" borderId="9" xfId="0" applyNumberFormat="1" applyFont="1" applyBorder="1" applyAlignment="1">
      <alignment horizontal="center" vertical="center" shrinkToFit="1"/>
    </xf>
    <xf numFmtId="0" fontId="0" fillId="0" borderId="11" xfId="0" applyNumberFormat="1" applyFont="1" applyBorder="1" applyAlignment="1">
      <alignment horizontal="center" vertical="center" shrinkToFit="1"/>
    </xf>
    <xf numFmtId="0" fontId="0" fillId="0" borderId="8" xfId="0" applyNumberFormat="1" applyFont="1" applyBorder="1" applyAlignment="1">
      <alignment horizontal="center" vertical="center" shrinkToFit="1"/>
    </xf>
    <xf numFmtId="0" fontId="0" fillId="0" borderId="9" xfId="0" applyNumberFormat="1" applyFont="1" applyFill="1" applyBorder="1" applyAlignment="1">
      <alignment horizontal="center" vertical="center" shrinkToFit="1"/>
    </xf>
    <xf numFmtId="0" fontId="0" fillId="0" borderId="11" xfId="0" applyNumberFormat="1" applyFont="1" applyFill="1" applyBorder="1" applyAlignment="1">
      <alignment horizontal="center" vertical="center" shrinkToFit="1"/>
    </xf>
    <xf numFmtId="0" fontId="0" fillId="0" borderId="8" xfId="0" applyNumberFormat="1" applyFont="1" applyFill="1" applyBorder="1" applyAlignment="1">
      <alignment horizontal="center" vertical="center" shrinkToFit="1"/>
    </xf>
    <xf numFmtId="0" fontId="34" fillId="0" borderId="53" xfId="0" applyFont="1" applyBorder="1" applyAlignment="1">
      <alignment horizontal="center" vertical="center" wrapText="1"/>
    </xf>
    <xf numFmtId="0" fontId="34" fillId="0" borderId="54" xfId="0" applyFont="1" applyBorder="1" applyAlignment="1">
      <alignment horizontal="center" vertical="center" wrapText="1"/>
    </xf>
    <xf numFmtId="0" fontId="34" fillId="0" borderId="55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20" fillId="2" borderId="32" xfId="3" applyFont="1" applyFill="1" applyBorder="1" applyAlignment="1">
      <alignment horizontal="center" vertical="center" wrapText="1"/>
    </xf>
    <xf numFmtId="0" fontId="20" fillId="2" borderId="17" xfId="3" applyFont="1" applyFill="1" applyBorder="1" applyAlignment="1">
      <alignment horizontal="center" vertical="center" wrapText="1"/>
    </xf>
    <xf numFmtId="0" fontId="20" fillId="2" borderId="38" xfId="3" applyFont="1" applyFill="1" applyBorder="1" applyAlignment="1">
      <alignment horizontal="center" vertical="center" wrapText="1"/>
    </xf>
    <xf numFmtId="0" fontId="20" fillId="2" borderId="39" xfId="3" applyFont="1" applyFill="1" applyBorder="1" applyAlignment="1">
      <alignment horizontal="center" vertical="center" wrapText="1"/>
    </xf>
    <xf numFmtId="0" fontId="20" fillId="2" borderId="40" xfId="3" applyFont="1" applyFill="1" applyBorder="1" applyAlignment="1">
      <alignment horizontal="center" vertical="center" wrapText="1"/>
    </xf>
    <xf numFmtId="0" fontId="20" fillId="2" borderId="34" xfId="3" applyFont="1" applyFill="1" applyBorder="1" applyAlignment="1">
      <alignment horizontal="center" vertical="center" wrapText="1" shrinkToFit="1"/>
    </xf>
    <xf numFmtId="0" fontId="20" fillId="2" borderId="35" xfId="3" applyFont="1" applyFill="1" applyBorder="1" applyAlignment="1">
      <alignment horizontal="center" vertical="center" wrapText="1" shrinkToFit="1"/>
    </xf>
  </cellXfs>
  <cellStyles count="4">
    <cellStyle name="쉼표 [0]" xfId="1" builtinId="6"/>
    <cellStyle name="표준" xfId="0" builtinId="0"/>
    <cellStyle name="표준 3" xfId="2" xr:uid="{00000000-0005-0000-0000-000002000000}"/>
    <cellStyle name="표준_서울" xfId="3" xr:uid="{BE0E1E89-AB97-45CE-954E-686B025A925E}"/>
  </cellStyles>
  <dxfs count="6">
    <dxf>
      <fill>
        <patternFill>
          <bgColor theme="9" tint="0.79998168889431442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0000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Y31"/>
  <sheetViews>
    <sheetView topLeftCell="A16" zoomScale="115" zoomScaleNormal="115" workbookViewId="0">
      <selection activeCell="S9" sqref="S9"/>
    </sheetView>
  </sheetViews>
  <sheetFormatPr defaultRowHeight="16.5" x14ac:dyDescent="0.3"/>
  <cols>
    <col min="1" max="1" width="5.25" customWidth="1"/>
    <col min="2" max="2" width="19" customWidth="1"/>
    <col min="3" max="5" width="7" customWidth="1"/>
    <col min="6" max="6" width="9.5" customWidth="1"/>
    <col min="7" max="8" width="7" customWidth="1"/>
    <col min="9" max="9" width="10.625" customWidth="1"/>
    <col min="10" max="10" width="7.625" customWidth="1"/>
    <col min="11" max="11" width="11.625" customWidth="1"/>
    <col min="12" max="12" width="2.625" customWidth="1"/>
    <col min="13" max="13" width="2.875" style="1" customWidth="1"/>
    <col min="14" max="14" width="2.25" style="1" customWidth="1"/>
    <col min="15" max="16" width="2.375" style="1" customWidth="1"/>
    <col min="17" max="18" width="2.875" style="1" customWidth="1"/>
    <col min="19" max="19" width="2.125" style="1" customWidth="1"/>
    <col min="20" max="20" width="3" style="1" customWidth="1"/>
    <col min="21" max="21" width="2.875" style="1" customWidth="1"/>
    <col min="22" max="22" width="2.625" style="1" customWidth="1"/>
    <col min="23" max="23" width="5.375" style="1" customWidth="1"/>
    <col min="24" max="24" width="2.25" style="1" customWidth="1"/>
    <col min="25" max="25" width="2.75" style="1" customWidth="1"/>
    <col min="26" max="16384" width="9" style="1"/>
  </cols>
  <sheetData>
    <row r="1" spans="1:25" s="10" customFormat="1" ht="57" customHeight="1" thickBot="1" x14ac:dyDescent="0.35">
      <c r="A1" s="113" t="s">
        <v>85</v>
      </c>
      <c r="B1" s="114"/>
      <c r="C1" s="114"/>
      <c r="D1" s="114"/>
      <c r="E1" s="114"/>
      <c r="F1" s="114"/>
      <c r="G1" s="114"/>
      <c r="H1" s="114"/>
      <c r="I1" s="114"/>
      <c r="J1" s="114"/>
      <c r="K1" s="115"/>
      <c r="L1" s="9"/>
    </row>
    <row r="2" spans="1:25" s="10" customFormat="1" ht="16.5" customHeight="1" x14ac:dyDescent="0.3">
      <c r="A2" s="22"/>
      <c r="B2" s="23"/>
      <c r="C2" s="23"/>
      <c r="D2" s="23"/>
      <c r="E2" s="23"/>
      <c r="F2" s="23"/>
      <c r="G2" s="23"/>
      <c r="H2" s="23"/>
      <c r="I2" s="23"/>
      <c r="J2" s="23"/>
      <c r="K2" s="23"/>
      <c r="L2" s="9"/>
    </row>
    <row r="3" spans="1:25" s="11" customFormat="1" ht="21" customHeight="1" x14ac:dyDescent="0.3">
      <c r="A3" s="128" t="s">
        <v>87</v>
      </c>
      <c r="B3" s="128"/>
      <c r="C3" s="128"/>
      <c r="D3" s="128"/>
      <c r="E3" s="128"/>
      <c r="F3" s="128"/>
      <c r="G3" s="128"/>
      <c r="H3" s="128"/>
    </row>
    <row r="4" spans="1:25" s="11" customFormat="1" ht="16.5" customHeight="1" x14ac:dyDescent="0.3">
      <c r="A4" s="116" t="s">
        <v>15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</row>
    <row r="5" spans="1:25" s="3" customFormat="1" ht="13.5" customHeight="1" thickBot="1" x14ac:dyDescent="0.35">
      <c r="A5" s="119"/>
      <c r="B5" s="119"/>
      <c r="C5" s="119"/>
      <c r="D5"/>
      <c r="E5"/>
      <c r="F5"/>
      <c r="G5"/>
      <c r="H5" s="4"/>
      <c r="I5"/>
      <c r="J5" s="5"/>
      <c r="K5" s="6" t="s">
        <v>0</v>
      </c>
      <c r="L5" s="2"/>
    </row>
    <row r="6" spans="1:25" ht="17.25" x14ac:dyDescent="0.3">
      <c r="A6" s="109" t="s">
        <v>1</v>
      </c>
      <c r="B6" s="111" t="s">
        <v>2</v>
      </c>
      <c r="C6" s="120" t="s">
        <v>3</v>
      </c>
      <c r="D6" s="120"/>
      <c r="E6" s="121"/>
      <c r="F6" s="122" t="s">
        <v>11</v>
      </c>
      <c r="G6" s="123"/>
      <c r="H6" s="124"/>
      <c r="I6" s="125" t="s">
        <v>88</v>
      </c>
      <c r="J6" s="126"/>
      <c r="K6" s="127"/>
    </row>
    <row r="7" spans="1:25" ht="27.95" customHeight="1" thickBot="1" x14ac:dyDescent="0.35">
      <c r="A7" s="110"/>
      <c r="B7" s="112"/>
      <c r="C7" s="106" t="s">
        <v>4</v>
      </c>
      <c r="D7" s="106" t="s">
        <v>5</v>
      </c>
      <c r="E7" s="33" t="s">
        <v>6</v>
      </c>
      <c r="F7" s="43" t="s">
        <v>10</v>
      </c>
      <c r="G7" s="106" t="s">
        <v>5</v>
      </c>
      <c r="H7" s="44" t="s">
        <v>6</v>
      </c>
      <c r="I7" s="39" t="s">
        <v>4</v>
      </c>
      <c r="J7" s="106" t="s">
        <v>5</v>
      </c>
      <c r="K7" s="97" t="s">
        <v>6</v>
      </c>
    </row>
    <row r="8" spans="1:25" ht="27.95" customHeight="1" thickTop="1" x14ac:dyDescent="0.3">
      <c r="A8" s="98">
        <v>1</v>
      </c>
      <c r="B8" s="14" t="s">
        <v>8</v>
      </c>
      <c r="C8" s="15">
        <v>1</v>
      </c>
      <c r="D8" s="13"/>
      <c r="E8" s="34">
        <f>SUM(C8:D8)</f>
        <v>1</v>
      </c>
      <c r="F8" s="81">
        <v>27</v>
      </c>
      <c r="G8" s="13"/>
      <c r="H8" s="45">
        <f>SUM(F8:G8)</f>
        <v>27</v>
      </c>
      <c r="I8" s="40">
        <f t="shared" ref="I8:J23" si="0">IFERROR((ROUND(F8/C8,1)),"")</f>
        <v>27</v>
      </c>
      <c r="J8" s="13"/>
      <c r="K8" s="99">
        <f t="shared" ref="K8:K30" si="1">IFERROR((ROUND(H8/E8,1)),"")</f>
        <v>27</v>
      </c>
    </row>
    <row r="9" spans="1:25" ht="27.95" customHeight="1" x14ac:dyDescent="0.3">
      <c r="A9" s="100">
        <v>2</v>
      </c>
      <c r="B9" s="12" t="s">
        <v>29</v>
      </c>
      <c r="C9" s="15">
        <v>1</v>
      </c>
      <c r="D9" s="13"/>
      <c r="E9" s="35">
        <f t="shared" ref="E9:E29" si="2">SUM(C9:D9)</f>
        <v>1</v>
      </c>
      <c r="F9" s="81">
        <v>16</v>
      </c>
      <c r="G9" s="13"/>
      <c r="H9" s="46">
        <f t="shared" ref="H9:H22" si="3">SUM(F9:G9)</f>
        <v>16</v>
      </c>
      <c r="I9" s="40">
        <f t="shared" si="0"/>
        <v>16</v>
      </c>
      <c r="J9" s="13"/>
      <c r="K9" s="99">
        <f t="shared" si="1"/>
        <v>16</v>
      </c>
    </row>
    <row r="10" spans="1:25" ht="27.95" customHeight="1" x14ac:dyDescent="0.3">
      <c r="A10" s="100">
        <v>3</v>
      </c>
      <c r="B10" s="12" t="s">
        <v>30</v>
      </c>
      <c r="C10" s="15">
        <v>1</v>
      </c>
      <c r="D10" s="13"/>
      <c r="E10" s="35">
        <f t="shared" si="2"/>
        <v>1</v>
      </c>
      <c r="F10" s="81">
        <v>16</v>
      </c>
      <c r="G10" s="13"/>
      <c r="H10" s="46">
        <f t="shared" si="3"/>
        <v>16</v>
      </c>
      <c r="I10" s="40">
        <f t="shared" si="0"/>
        <v>16</v>
      </c>
      <c r="J10" s="13"/>
      <c r="K10" s="99">
        <f t="shared" si="1"/>
        <v>16</v>
      </c>
    </row>
    <row r="11" spans="1:25" ht="27.95" customHeight="1" x14ac:dyDescent="0.3">
      <c r="A11" s="100">
        <v>4</v>
      </c>
      <c r="B11" s="12" t="s">
        <v>31</v>
      </c>
      <c r="C11" s="15">
        <v>1</v>
      </c>
      <c r="D11" s="7">
        <v>1</v>
      </c>
      <c r="E11" s="35">
        <f t="shared" si="2"/>
        <v>2</v>
      </c>
      <c r="F11" s="81">
        <v>16</v>
      </c>
      <c r="G11" s="80">
        <v>1</v>
      </c>
      <c r="H11" s="46">
        <f t="shared" si="3"/>
        <v>17</v>
      </c>
      <c r="I11" s="40">
        <f t="shared" si="0"/>
        <v>16</v>
      </c>
      <c r="J11" s="65">
        <f t="shared" si="0"/>
        <v>1</v>
      </c>
      <c r="K11" s="99">
        <f t="shared" si="1"/>
        <v>8.5</v>
      </c>
    </row>
    <row r="12" spans="1:25" ht="27.95" customHeight="1" x14ac:dyDescent="0.3">
      <c r="A12" s="100">
        <v>5</v>
      </c>
      <c r="B12" s="12" t="s">
        <v>32</v>
      </c>
      <c r="C12" s="15">
        <v>1</v>
      </c>
      <c r="D12" s="13"/>
      <c r="E12" s="35">
        <f t="shared" si="2"/>
        <v>1</v>
      </c>
      <c r="F12" s="81">
        <v>10</v>
      </c>
      <c r="G12" s="13"/>
      <c r="H12" s="46">
        <f t="shared" si="3"/>
        <v>10</v>
      </c>
      <c r="I12" s="40">
        <f t="shared" si="0"/>
        <v>10</v>
      </c>
      <c r="J12" s="13"/>
      <c r="K12" s="99">
        <f t="shared" si="1"/>
        <v>10</v>
      </c>
    </row>
    <row r="13" spans="1:25" ht="27.95" customHeight="1" x14ac:dyDescent="0.3">
      <c r="A13" s="100">
        <v>6</v>
      </c>
      <c r="B13" s="12" t="s">
        <v>33</v>
      </c>
      <c r="C13" s="15">
        <v>1</v>
      </c>
      <c r="D13" s="13"/>
      <c r="E13" s="35">
        <f t="shared" si="2"/>
        <v>1</v>
      </c>
      <c r="F13" s="81">
        <v>16</v>
      </c>
      <c r="G13" s="13"/>
      <c r="H13" s="46">
        <f t="shared" si="3"/>
        <v>16</v>
      </c>
      <c r="I13" s="40">
        <f t="shared" si="0"/>
        <v>16</v>
      </c>
      <c r="J13" s="13"/>
      <c r="K13" s="99">
        <f t="shared" si="1"/>
        <v>16</v>
      </c>
    </row>
    <row r="14" spans="1:25" ht="27.95" customHeight="1" x14ac:dyDescent="0.3">
      <c r="A14" s="100">
        <v>7</v>
      </c>
      <c r="B14" s="12" t="s">
        <v>34</v>
      </c>
      <c r="C14" s="15">
        <v>1</v>
      </c>
      <c r="D14" s="13"/>
      <c r="E14" s="35">
        <f t="shared" si="2"/>
        <v>1</v>
      </c>
      <c r="F14" s="81">
        <v>18</v>
      </c>
      <c r="G14" s="13"/>
      <c r="H14" s="46">
        <f t="shared" si="3"/>
        <v>18</v>
      </c>
      <c r="I14" s="40">
        <f t="shared" si="0"/>
        <v>18</v>
      </c>
      <c r="J14" s="13"/>
      <c r="K14" s="99">
        <f t="shared" si="1"/>
        <v>18</v>
      </c>
    </row>
    <row r="15" spans="1:25" ht="27.95" customHeight="1" x14ac:dyDescent="0.3">
      <c r="A15" s="100">
        <v>8</v>
      </c>
      <c r="B15" s="12" t="s">
        <v>43</v>
      </c>
      <c r="C15" s="15">
        <v>1</v>
      </c>
      <c r="D15" s="13"/>
      <c r="E15" s="35">
        <f t="shared" si="2"/>
        <v>1</v>
      </c>
      <c r="F15" s="81">
        <v>20</v>
      </c>
      <c r="G15" s="13"/>
      <c r="H15" s="46">
        <f t="shared" si="3"/>
        <v>20</v>
      </c>
      <c r="I15" s="40">
        <f t="shared" si="0"/>
        <v>20</v>
      </c>
      <c r="J15" s="13"/>
      <c r="K15" s="99">
        <f t="shared" si="1"/>
        <v>20</v>
      </c>
    </row>
    <row r="16" spans="1:25" ht="27.95" customHeight="1" x14ac:dyDescent="0.3">
      <c r="A16" s="100">
        <v>9</v>
      </c>
      <c r="B16" s="12" t="s">
        <v>44</v>
      </c>
      <c r="C16" s="15">
        <v>1</v>
      </c>
      <c r="D16" s="13"/>
      <c r="E16" s="35">
        <f t="shared" si="2"/>
        <v>1</v>
      </c>
      <c r="F16" s="81">
        <v>12</v>
      </c>
      <c r="G16" s="13"/>
      <c r="H16" s="46">
        <f t="shared" si="3"/>
        <v>12</v>
      </c>
      <c r="I16" s="40">
        <f t="shared" si="0"/>
        <v>12</v>
      </c>
      <c r="J16" s="13"/>
      <c r="K16" s="99">
        <f t="shared" si="1"/>
        <v>12</v>
      </c>
    </row>
    <row r="17" spans="1:11" ht="27.95" customHeight="1" x14ac:dyDescent="0.3">
      <c r="A17" s="100">
        <v>10</v>
      </c>
      <c r="B17" s="12" t="s">
        <v>35</v>
      </c>
      <c r="C17" s="15">
        <v>2</v>
      </c>
      <c r="D17" s="7">
        <v>1</v>
      </c>
      <c r="E17" s="35">
        <f t="shared" si="2"/>
        <v>3</v>
      </c>
      <c r="F17" s="81">
        <v>23</v>
      </c>
      <c r="G17" s="80">
        <v>3</v>
      </c>
      <c r="H17" s="46">
        <f t="shared" si="3"/>
        <v>26</v>
      </c>
      <c r="I17" s="40">
        <f t="shared" si="0"/>
        <v>11.5</v>
      </c>
      <c r="J17" s="65">
        <f t="shared" si="0"/>
        <v>3</v>
      </c>
      <c r="K17" s="99">
        <f t="shared" si="1"/>
        <v>8.6999999999999993</v>
      </c>
    </row>
    <row r="18" spans="1:11" ht="27.95" customHeight="1" x14ac:dyDescent="0.3">
      <c r="A18" s="100">
        <v>11</v>
      </c>
      <c r="B18" s="12" t="s">
        <v>36</v>
      </c>
      <c r="C18" s="15">
        <v>1</v>
      </c>
      <c r="D18" s="13"/>
      <c r="E18" s="35">
        <f t="shared" si="2"/>
        <v>1</v>
      </c>
      <c r="F18" s="81">
        <v>7</v>
      </c>
      <c r="G18" s="13"/>
      <c r="H18" s="46">
        <f t="shared" si="3"/>
        <v>7</v>
      </c>
      <c r="I18" s="40">
        <f t="shared" si="0"/>
        <v>7</v>
      </c>
      <c r="J18" s="13"/>
      <c r="K18" s="99">
        <f t="shared" si="1"/>
        <v>7</v>
      </c>
    </row>
    <row r="19" spans="1:11" ht="27.95" customHeight="1" x14ac:dyDescent="0.3">
      <c r="A19" s="100">
        <v>12</v>
      </c>
      <c r="B19" s="12" t="s">
        <v>45</v>
      </c>
      <c r="C19" s="15">
        <v>1</v>
      </c>
      <c r="D19" s="13"/>
      <c r="E19" s="35">
        <f t="shared" si="2"/>
        <v>1</v>
      </c>
      <c r="F19" s="81">
        <v>17</v>
      </c>
      <c r="G19" s="13"/>
      <c r="H19" s="46">
        <f t="shared" si="3"/>
        <v>17</v>
      </c>
      <c r="I19" s="40">
        <f t="shared" si="0"/>
        <v>17</v>
      </c>
      <c r="J19" s="13"/>
      <c r="K19" s="99">
        <f t="shared" si="1"/>
        <v>17</v>
      </c>
    </row>
    <row r="20" spans="1:11" ht="27.95" customHeight="1" x14ac:dyDescent="0.3">
      <c r="A20" s="100">
        <v>13</v>
      </c>
      <c r="B20" s="12" t="s">
        <v>37</v>
      </c>
      <c r="C20" s="15">
        <v>1</v>
      </c>
      <c r="D20" s="13"/>
      <c r="E20" s="35">
        <f t="shared" si="2"/>
        <v>1</v>
      </c>
      <c r="F20" s="81">
        <v>7</v>
      </c>
      <c r="G20" s="13"/>
      <c r="H20" s="46">
        <f t="shared" si="3"/>
        <v>7</v>
      </c>
      <c r="I20" s="40">
        <f t="shared" si="0"/>
        <v>7</v>
      </c>
      <c r="J20" s="13"/>
      <c r="K20" s="99">
        <f t="shared" si="1"/>
        <v>7</v>
      </c>
    </row>
    <row r="21" spans="1:11" ht="27.95" customHeight="1" x14ac:dyDescent="0.3">
      <c r="A21" s="100">
        <v>14</v>
      </c>
      <c r="B21" s="12" t="s">
        <v>46</v>
      </c>
      <c r="C21" s="15">
        <v>1</v>
      </c>
      <c r="D21" s="13"/>
      <c r="E21" s="35">
        <f t="shared" si="2"/>
        <v>1</v>
      </c>
      <c r="F21" s="81">
        <v>12</v>
      </c>
      <c r="G21" s="13"/>
      <c r="H21" s="46">
        <f t="shared" si="3"/>
        <v>12</v>
      </c>
      <c r="I21" s="40">
        <f t="shared" si="0"/>
        <v>12</v>
      </c>
      <c r="J21" s="13"/>
      <c r="K21" s="99">
        <f t="shared" si="1"/>
        <v>12</v>
      </c>
    </row>
    <row r="22" spans="1:11" ht="27.95" customHeight="1" x14ac:dyDescent="0.3">
      <c r="A22" s="100">
        <v>15</v>
      </c>
      <c r="B22" s="12" t="s">
        <v>38</v>
      </c>
      <c r="C22" s="15">
        <v>1</v>
      </c>
      <c r="D22" s="13"/>
      <c r="E22" s="35">
        <f t="shared" si="2"/>
        <v>1</v>
      </c>
      <c r="F22" s="81">
        <v>9</v>
      </c>
      <c r="G22" s="13"/>
      <c r="H22" s="46">
        <f t="shared" si="3"/>
        <v>9</v>
      </c>
      <c r="I22" s="40">
        <f t="shared" si="0"/>
        <v>9</v>
      </c>
      <c r="J22" s="13"/>
      <c r="K22" s="99">
        <f t="shared" si="1"/>
        <v>9</v>
      </c>
    </row>
    <row r="23" spans="1:11" ht="27.95" customHeight="1" x14ac:dyDescent="0.3">
      <c r="A23" s="117" t="s">
        <v>12</v>
      </c>
      <c r="B23" s="118"/>
      <c r="C23" s="16">
        <f>SUM(C8:C22)</f>
        <v>16</v>
      </c>
      <c r="D23" s="16">
        <f t="shared" ref="D23:E23" si="4">SUM(D8:D22)</f>
        <v>2</v>
      </c>
      <c r="E23" s="36">
        <f t="shared" si="4"/>
        <v>18</v>
      </c>
      <c r="F23" s="48">
        <f>SUM(F8:F22)</f>
        <v>226</v>
      </c>
      <c r="G23" s="16">
        <f>SUM(G8:G22)</f>
        <v>4</v>
      </c>
      <c r="H23" s="49">
        <f>SUM(H8:H22)</f>
        <v>230</v>
      </c>
      <c r="I23" s="41">
        <f t="shared" si="0"/>
        <v>14.1</v>
      </c>
      <c r="J23" s="17">
        <f t="shared" si="0"/>
        <v>2</v>
      </c>
      <c r="K23" s="99">
        <f t="shared" si="1"/>
        <v>12.8</v>
      </c>
    </row>
    <row r="24" spans="1:11" ht="27.95" customHeight="1" x14ac:dyDescent="0.3">
      <c r="A24" s="100">
        <v>16</v>
      </c>
      <c r="B24" s="12" t="s">
        <v>39</v>
      </c>
      <c r="C24" s="7">
        <v>2</v>
      </c>
      <c r="D24" s="13"/>
      <c r="E24" s="35">
        <f t="shared" si="2"/>
        <v>2</v>
      </c>
      <c r="F24" s="47">
        <v>55</v>
      </c>
      <c r="G24" s="13"/>
      <c r="H24" s="46">
        <f t="shared" ref="H24:H27" si="5">SUM(F24:G24)</f>
        <v>55</v>
      </c>
      <c r="I24" s="40">
        <f t="shared" ref="I24:J31" si="6">IFERROR((ROUND(F24/C24,1)),"")</f>
        <v>27.5</v>
      </c>
      <c r="J24" s="20" t="str">
        <f t="shared" si="6"/>
        <v/>
      </c>
      <c r="K24" s="99">
        <f t="shared" si="1"/>
        <v>27.5</v>
      </c>
    </row>
    <row r="25" spans="1:11" ht="27.95" customHeight="1" x14ac:dyDescent="0.3">
      <c r="A25" s="100">
        <v>17</v>
      </c>
      <c r="B25" s="12" t="s">
        <v>40</v>
      </c>
      <c r="C25" s="7">
        <v>9</v>
      </c>
      <c r="D25" s="7">
        <v>2</v>
      </c>
      <c r="E25" s="35">
        <f t="shared" si="2"/>
        <v>11</v>
      </c>
      <c r="F25" s="47">
        <v>105</v>
      </c>
      <c r="G25" s="80">
        <v>2</v>
      </c>
      <c r="H25" s="46">
        <f t="shared" si="5"/>
        <v>107</v>
      </c>
      <c r="I25" s="40">
        <f t="shared" si="6"/>
        <v>11.7</v>
      </c>
      <c r="J25" s="65">
        <f t="shared" si="6"/>
        <v>1</v>
      </c>
      <c r="K25" s="99">
        <f t="shared" si="1"/>
        <v>9.6999999999999993</v>
      </c>
    </row>
    <row r="26" spans="1:11" ht="27.95" customHeight="1" x14ac:dyDescent="0.3">
      <c r="A26" s="100">
        <v>18</v>
      </c>
      <c r="B26" s="12" t="s">
        <v>41</v>
      </c>
      <c r="C26" s="7">
        <v>9</v>
      </c>
      <c r="D26" s="13"/>
      <c r="E26" s="35">
        <f t="shared" si="2"/>
        <v>9</v>
      </c>
      <c r="F26" s="47">
        <v>65</v>
      </c>
      <c r="G26" s="13"/>
      <c r="H26" s="46">
        <f t="shared" si="5"/>
        <v>65</v>
      </c>
      <c r="I26" s="40">
        <f t="shared" si="6"/>
        <v>7.2</v>
      </c>
      <c r="J26" s="20" t="str">
        <f t="shared" si="6"/>
        <v/>
      </c>
      <c r="K26" s="99">
        <f t="shared" si="1"/>
        <v>7.2</v>
      </c>
    </row>
    <row r="27" spans="1:11" ht="27.95" customHeight="1" x14ac:dyDescent="0.3">
      <c r="A27" s="100">
        <v>19</v>
      </c>
      <c r="B27" s="12" t="s">
        <v>42</v>
      </c>
      <c r="C27" s="7">
        <v>1</v>
      </c>
      <c r="D27" s="13"/>
      <c r="E27" s="35">
        <f t="shared" si="2"/>
        <v>1</v>
      </c>
      <c r="F27" s="47">
        <v>14</v>
      </c>
      <c r="G27" s="13"/>
      <c r="H27" s="46">
        <f t="shared" si="5"/>
        <v>14</v>
      </c>
      <c r="I27" s="40">
        <f t="shared" si="6"/>
        <v>14</v>
      </c>
      <c r="J27" s="20" t="str">
        <f t="shared" si="6"/>
        <v/>
      </c>
      <c r="K27" s="99">
        <f t="shared" si="1"/>
        <v>14</v>
      </c>
    </row>
    <row r="28" spans="1:11" ht="19.5" customHeight="1" x14ac:dyDescent="0.3">
      <c r="A28" s="117" t="s">
        <v>13</v>
      </c>
      <c r="B28" s="118"/>
      <c r="C28" s="18">
        <f>SUM(C24:C27)</f>
        <v>21</v>
      </c>
      <c r="D28" s="18">
        <f t="shared" ref="D28:H28" si="7">SUM(D24:D27)</f>
        <v>2</v>
      </c>
      <c r="E28" s="37">
        <f t="shared" si="7"/>
        <v>23</v>
      </c>
      <c r="F28" s="50">
        <f t="shared" si="7"/>
        <v>239</v>
      </c>
      <c r="G28" s="18">
        <f t="shared" si="7"/>
        <v>2</v>
      </c>
      <c r="H28" s="51">
        <f t="shared" si="7"/>
        <v>241</v>
      </c>
      <c r="I28" s="41">
        <f t="shared" si="6"/>
        <v>11.4</v>
      </c>
      <c r="J28" s="17">
        <f t="shared" si="6"/>
        <v>1</v>
      </c>
      <c r="K28" s="99">
        <f t="shared" si="1"/>
        <v>10.5</v>
      </c>
    </row>
    <row r="29" spans="1:11" ht="21.75" customHeight="1" x14ac:dyDescent="0.3">
      <c r="A29" s="100">
        <v>20</v>
      </c>
      <c r="B29" s="12" t="s">
        <v>9</v>
      </c>
      <c r="C29" s="8">
        <v>9</v>
      </c>
      <c r="D29" s="13"/>
      <c r="E29" s="35">
        <f t="shared" si="2"/>
        <v>9</v>
      </c>
      <c r="F29" s="47">
        <v>97</v>
      </c>
      <c r="G29" s="13"/>
      <c r="H29" s="46">
        <f t="shared" ref="H29" si="8">SUM(F29:G29)</f>
        <v>97</v>
      </c>
      <c r="I29" s="40">
        <f t="shared" si="6"/>
        <v>10.8</v>
      </c>
      <c r="J29" s="20" t="str">
        <f t="shared" si="6"/>
        <v/>
      </c>
      <c r="K29" s="99">
        <f t="shared" si="1"/>
        <v>10.8</v>
      </c>
    </row>
    <row r="30" spans="1:11" ht="24" customHeight="1" thickBot="1" x14ac:dyDescent="0.35">
      <c r="A30" s="110" t="s">
        <v>14</v>
      </c>
      <c r="B30" s="112"/>
      <c r="C30" s="19">
        <f>SUM(C29)</f>
        <v>9</v>
      </c>
      <c r="D30" s="19">
        <f t="shared" ref="D30:H30" si="9">SUM(D29)</f>
        <v>0</v>
      </c>
      <c r="E30" s="38">
        <f t="shared" si="9"/>
        <v>9</v>
      </c>
      <c r="F30" s="52">
        <f t="shared" si="9"/>
        <v>97</v>
      </c>
      <c r="G30" s="19">
        <f t="shared" si="9"/>
        <v>0</v>
      </c>
      <c r="H30" s="53">
        <f t="shared" si="9"/>
        <v>97</v>
      </c>
      <c r="I30" s="42">
        <f t="shared" si="6"/>
        <v>10.8</v>
      </c>
      <c r="J30" s="21"/>
      <c r="K30" s="99">
        <f t="shared" si="1"/>
        <v>10.8</v>
      </c>
    </row>
    <row r="31" spans="1:11" ht="21.75" customHeight="1" thickTop="1" thickBot="1" x14ac:dyDescent="0.35">
      <c r="A31" s="107" t="s">
        <v>7</v>
      </c>
      <c r="B31" s="108"/>
      <c r="C31" s="101">
        <f>C23+C28+C30</f>
        <v>46</v>
      </c>
      <c r="D31" s="101">
        <f t="shared" ref="D31:G31" si="10">D23+D28+D30</f>
        <v>4</v>
      </c>
      <c r="E31" s="102">
        <f t="shared" si="10"/>
        <v>50</v>
      </c>
      <c r="F31" s="54">
        <f>SUM(F30,F28,F23)</f>
        <v>562</v>
      </c>
      <c r="G31" s="55">
        <f t="shared" si="10"/>
        <v>6</v>
      </c>
      <c r="H31" s="56">
        <f>F31+G31</f>
        <v>568</v>
      </c>
      <c r="I31" s="103">
        <f>IFERROR((ROUND(F31/C31,1)),"")</f>
        <v>12.2</v>
      </c>
      <c r="J31" s="104">
        <f t="shared" ref="J31:K31" si="11">IFERROR((ROUND(G31/D31,1)),"")</f>
        <v>1.5</v>
      </c>
      <c r="K31" s="105">
        <f t="shared" si="11"/>
        <v>11.4</v>
      </c>
    </row>
  </sheetData>
  <mergeCells count="13">
    <mergeCell ref="A31:B31"/>
    <mergeCell ref="A6:A7"/>
    <mergeCell ref="B6:B7"/>
    <mergeCell ref="A1:K1"/>
    <mergeCell ref="A4:K4"/>
    <mergeCell ref="A23:B23"/>
    <mergeCell ref="A28:B28"/>
    <mergeCell ref="A5:C5"/>
    <mergeCell ref="C6:E6"/>
    <mergeCell ref="F6:H6"/>
    <mergeCell ref="I6:K6"/>
    <mergeCell ref="A30:B30"/>
    <mergeCell ref="A3:H3"/>
  </mergeCells>
  <phoneticPr fontId="2" type="noConversion"/>
  <conditionalFormatting sqref="F24:F27 F29 F8:F22">
    <cfRule type="cellIs" dxfId="1" priority="2" operator="equal">
      <formula>0</formula>
    </cfRule>
  </conditionalFormatting>
  <conditionalFormatting sqref="F24:F27 F29 F8:F22">
    <cfRule type="cellIs" dxfId="0" priority="1" operator="notEqual">
      <formula>0</formula>
    </cfRule>
  </conditionalFormatting>
  <pageMargins left="0.51181102362204722" right="0.51181102362204722" top="0.94488188976377963" bottom="0.74803149606299213" header="0.31496062992125984" footer="0.31496062992125984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1CBD4-791D-45CA-98C6-D905C89A6B76}">
  <sheetPr>
    <pageSetUpPr fitToPage="1"/>
  </sheetPr>
  <dimension ref="A1:H92"/>
  <sheetViews>
    <sheetView tabSelected="1" topLeftCell="A43" zoomScale="115" zoomScaleNormal="115" workbookViewId="0">
      <selection activeCell="I9" sqref="I9"/>
    </sheetView>
  </sheetViews>
  <sheetFormatPr defaultRowHeight="16.5" x14ac:dyDescent="0.3"/>
  <cols>
    <col min="1" max="1" width="5.125" customWidth="1"/>
    <col min="2" max="2" width="15.625" style="91" customWidth="1"/>
    <col min="3" max="3" width="16.75" customWidth="1"/>
    <col min="4" max="4" width="9.25" customWidth="1"/>
    <col min="5" max="6" width="12.625" customWidth="1"/>
    <col min="7" max="7" width="10.875" customWidth="1"/>
    <col min="8" max="8" width="10.375" customWidth="1"/>
  </cols>
  <sheetData>
    <row r="1" spans="1:8" ht="49.5" customHeight="1" thickBot="1" x14ac:dyDescent="0.35">
      <c r="A1" s="142" t="s">
        <v>86</v>
      </c>
      <c r="B1" s="143"/>
      <c r="C1" s="143"/>
      <c r="D1" s="143"/>
      <c r="E1" s="143"/>
      <c r="F1" s="143"/>
      <c r="G1" s="143"/>
      <c r="H1" s="144"/>
    </row>
    <row r="2" spans="1:8" ht="9.75" customHeight="1" x14ac:dyDescent="0.3">
      <c r="A2" s="145"/>
      <c r="B2" s="145"/>
      <c r="C2" s="145"/>
      <c r="D2" s="145"/>
      <c r="E2" s="145"/>
      <c r="F2" s="145"/>
      <c r="G2" s="145"/>
      <c r="H2" s="145"/>
    </row>
    <row r="3" spans="1:8" s="24" customFormat="1" ht="21" customHeight="1" x14ac:dyDescent="0.3">
      <c r="A3" s="128" t="s">
        <v>87</v>
      </c>
      <c r="B3" s="128"/>
      <c r="C3" s="128"/>
      <c r="D3" s="128"/>
      <c r="E3" s="128"/>
      <c r="F3" s="128"/>
      <c r="G3" s="128"/>
      <c r="H3" s="128"/>
    </row>
    <row r="4" spans="1:8" s="24" customFormat="1" ht="21" customHeight="1" x14ac:dyDescent="0.3">
      <c r="A4" s="128" t="s">
        <v>16</v>
      </c>
      <c r="B4" s="128"/>
      <c r="C4" s="128"/>
      <c r="D4" s="128"/>
      <c r="E4" s="128"/>
      <c r="F4" s="128"/>
      <c r="G4" s="128"/>
      <c r="H4" s="128"/>
    </row>
    <row r="5" spans="1:8" ht="17.25" customHeight="1" thickBot="1" x14ac:dyDescent="0.35">
      <c r="A5" s="25" t="s">
        <v>17</v>
      </c>
      <c r="B5" s="87"/>
      <c r="C5" s="25"/>
      <c r="D5" s="25"/>
      <c r="E5" s="25"/>
      <c r="F5" s="25"/>
      <c r="G5" s="26"/>
      <c r="H5" s="27" t="s">
        <v>18</v>
      </c>
    </row>
    <row r="6" spans="1:8" ht="18" customHeight="1" thickTop="1" x14ac:dyDescent="0.3">
      <c r="A6" s="146" t="s">
        <v>19</v>
      </c>
      <c r="B6" s="148" t="s">
        <v>20</v>
      </c>
      <c r="C6" s="148" t="s">
        <v>21</v>
      </c>
      <c r="D6" s="150" t="s">
        <v>22</v>
      </c>
      <c r="E6" s="152" t="s">
        <v>23</v>
      </c>
      <c r="F6" s="153"/>
      <c r="G6" s="154"/>
      <c r="H6" s="155" t="s">
        <v>89</v>
      </c>
    </row>
    <row r="7" spans="1:8" ht="27" customHeight="1" x14ac:dyDescent="0.3">
      <c r="A7" s="147"/>
      <c r="B7" s="149"/>
      <c r="C7" s="149"/>
      <c r="D7" s="151"/>
      <c r="E7" s="63" t="s">
        <v>24</v>
      </c>
      <c r="F7" s="28" t="s">
        <v>25</v>
      </c>
      <c r="G7" s="64" t="s">
        <v>26</v>
      </c>
      <c r="H7" s="156"/>
    </row>
    <row r="8" spans="1:8" ht="18.75" customHeight="1" x14ac:dyDescent="0.3">
      <c r="A8" s="136">
        <v>1</v>
      </c>
      <c r="B8" s="88" t="s">
        <v>27</v>
      </c>
      <c r="C8" s="29" t="s">
        <v>30</v>
      </c>
      <c r="D8" s="57">
        <v>1</v>
      </c>
      <c r="E8" s="66">
        <v>17</v>
      </c>
      <c r="F8" s="67"/>
      <c r="G8" s="68">
        <f>SUM(E8:F8)</f>
        <v>17</v>
      </c>
      <c r="H8" s="61">
        <f>ROUND(E8/D8,1)</f>
        <v>17</v>
      </c>
    </row>
    <row r="9" spans="1:8" ht="18.75" customHeight="1" x14ac:dyDescent="0.3">
      <c r="A9" s="138"/>
      <c r="B9" s="88" t="s">
        <v>27</v>
      </c>
      <c r="C9" s="29" t="s">
        <v>35</v>
      </c>
      <c r="D9" s="57">
        <v>1</v>
      </c>
      <c r="E9" s="69">
        <v>14</v>
      </c>
      <c r="F9" s="70"/>
      <c r="G9" s="68">
        <f t="shared" ref="G9:G58" si="0">SUM(E9:F9)</f>
        <v>14</v>
      </c>
      <c r="H9" s="61">
        <f t="shared" ref="H9:H72" si="1">ROUND(E9/D9,1)</f>
        <v>14</v>
      </c>
    </row>
    <row r="10" spans="1:8" ht="18.75" customHeight="1" x14ac:dyDescent="0.3">
      <c r="A10" s="131" t="str">
        <f>B8&amp; " 소계"</f>
        <v>낭암학원 소계</v>
      </c>
      <c r="B10" s="132"/>
      <c r="C10" s="132"/>
      <c r="D10" s="58">
        <f>SUM(D8:D9)</f>
        <v>2</v>
      </c>
      <c r="E10" s="71">
        <f>SUM(E8:E9)</f>
        <v>31</v>
      </c>
      <c r="F10" s="72">
        <f>SUM(F8:F9)</f>
        <v>0</v>
      </c>
      <c r="G10" s="96">
        <f t="shared" si="0"/>
        <v>31</v>
      </c>
      <c r="H10" s="61">
        <f t="shared" si="1"/>
        <v>15.5</v>
      </c>
    </row>
    <row r="11" spans="1:8" ht="18.75" customHeight="1" x14ac:dyDescent="0.3">
      <c r="A11" s="139">
        <v>2</v>
      </c>
      <c r="B11" s="29" t="s">
        <v>47</v>
      </c>
      <c r="C11" s="29" t="s">
        <v>32</v>
      </c>
      <c r="D11" s="82">
        <v>1</v>
      </c>
      <c r="E11" s="69">
        <v>4</v>
      </c>
      <c r="F11" s="74">
        <v>4</v>
      </c>
      <c r="G11" s="68">
        <f t="shared" si="0"/>
        <v>8</v>
      </c>
      <c r="H11" s="61">
        <f t="shared" si="1"/>
        <v>4</v>
      </c>
    </row>
    <row r="12" spans="1:8" ht="18.75" customHeight="1" x14ac:dyDescent="0.3">
      <c r="A12" s="140"/>
      <c r="B12" s="29" t="s">
        <v>47</v>
      </c>
      <c r="C12" s="29" t="s">
        <v>34</v>
      </c>
      <c r="D12" s="82">
        <v>1</v>
      </c>
      <c r="E12" s="69">
        <v>4</v>
      </c>
      <c r="F12" s="74">
        <v>2</v>
      </c>
      <c r="G12" s="68">
        <f t="shared" si="0"/>
        <v>6</v>
      </c>
      <c r="H12" s="61">
        <f t="shared" si="1"/>
        <v>4</v>
      </c>
    </row>
    <row r="13" spans="1:8" ht="18.75" customHeight="1" x14ac:dyDescent="0.3">
      <c r="A13" s="141"/>
      <c r="B13" s="29" t="s">
        <v>47</v>
      </c>
      <c r="C13" s="29" t="s">
        <v>44</v>
      </c>
      <c r="D13" s="82">
        <v>1</v>
      </c>
      <c r="E13" s="69">
        <v>5</v>
      </c>
      <c r="F13" s="74">
        <v>2</v>
      </c>
      <c r="G13" s="68">
        <f t="shared" si="0"/>
        <v>7</v>
      </c>
      <c r="H13" s="61">
        <f t="shared" si="1"/>
        <v>5</v>
      </c>
    </row>
    <row r="14" spans="1:8" ht="18.75" customHeight="1" x14ac:dyDescent="0.3">
      <c r="A14" s="131" t="str">
        <f>B11&amp; " 소계"</f>
        <v>만대학원 소계</v>
      </c>
      <c r="B14" s="132"/>
      <c r="C14" s="132"/>
      <c r="D14" s="58">
        <f>SUM(D11:D13)</f>
        <v>3</v>
      </c>
      <c r="E14" s="71">
        <f t="shared" ref="E14:F14" si="2">SUM(E11:E13)</f>
        <v>13</v>
      </c>
      <c r="F14" s="72">
        <f t="shared" si="2"/>
        <v>8</v>
      </c>
      <c r="G14" s="96">
        <f t="shared" si="0"/>
        <v>21</v>
      </c>
      <c r="H14" s="61">
        <f t="shared" si="1"/>
        <v>4.3</v>
      </c>
    </row>
    <row r="15" spans="1:8" ht="18.75" customHeight="1" x14ac:dyDescent="0.3">
      <c r="A15" s="133">
        <v>3</v>
      </c>
      <c r="B15" s="32" t="s">
        <v>48</v>
      </c>
      <c r="C15" s="29" t="s">
        <v>32</v>
      </c>
      <c r="D15" s="57">
        <v>1</v>
      </c>
      <c r="E15" s="69">
        <v>10</v>
      </c>
      <c r="F15" s="74">
        <v>2</v>
      </c>
      <c r="G15" s="68">
        <f t="shared" si="0"/>
        <v>12</v>
      </c>
      <c r="H15" s="61">
        <f t="shared" si="1"/>
        <v>10</v>
      </c>
    </row>
    <row r="16" spans="1:8" ht="18.75" customHeight="1" x14ac:dyDescent="0.3">
      <c r="A16" s="133"/>
      <c r="B16" s="32" t="s">
        <v>48</v>
      </c>
      <c r="C16" s="29" t="s">
        <v>33</v>
      </c>
      <c r="D16" s="57">
        <v>1</v>
      </c>
      <c r="E16" s="69">
        <v>4</v>
      </c>
      <c r="F16" s="74">
        <v>6</v>
      </c>
      <c r="G16" s="68">
        <f t="shared" si="0"/>
        <v>10</v>
      </c>
      <c r="H16" s="61">
        <f t="shared" si="1"/>
        <v>4</v>
      </c>
    </row>
    <row r="17" spans="1:8" ht="18.75" customHeight="1" x14ac:dyDescent="0.3">
      <c r="A17" s="131" t="str">
        <f>B15&amp; "소계"</f>
        <v>보문학숙소계</v>
      </c>
      <c r="B17" s="132"/>
      <c r="C17" s="132"/>
      <c r="D17" s="58">
        <f>SUM(D15:D16)</f>
        <v>2</v>
      </c>
      <c r="E17" s="71">
        <f t="shared" ref="E17:F17" si="3">SUM(E15:E16)</f>
        <v>14</v>
      </c>
      <c r="F17" s="72">
        <f t="shared" si="3"/>
        <v>8</v>
      </c>
      <c r="G17" s="96">
        <f t="shared" si="0"/>
        <v>22</v>
      </c>
      <c r="H17" s="61">
        <f t="shared" si="1"/>
        <v>7</v>
      </c>
    </row>
    <row r="18" spans="1:8" ht="18.75" customHeight="1" x14ac:dyDescent="0.3">
      <c r="A18" s="134">
        <v>4</v>
      </c>
      <c r="B18" s="31" t="s">
        <v>49</v>
      </c>
      <c r="C18" s="31" t="s">
        <v>50</v>
      </c>
      <c r="D18" s="60">
        <v>1</v>
      </c>
      <c r="E18" s="76">
        <v>3</v>
      </c>
      <c r="F18" s="78"/>
      <c r="G18" s="68">
        <f t="shared" ref="G18" si="4">SUM(E18:F18)</f>
        <v>3</v>
      </c>
      <c r="H18" s="61">
        <f t="shared" si="1"/>
        <v>3</v>
      </c>
    </row>
    <row r="19" spans="1:8" ht="18.75" customHeight="1" x14ac:dyDescent="0.3">
      <c r="A19" s="135"/>
      <c r="B19" s="31" t="s">
        <v>49</v>
      </c>
      <c r="C19" s="31" t="s">
        <v>51</v>
      </c>
      <c r="D19" s="60">
        <v>1</v>
      </c>
      <c r="E19" s="76">
        <v>3</v>
      </c>
      <c r="F19" s="78"/>
      <c r="G19" s="68">
        <f t="shared" si="0"/>
        <v>3</v>
      </c>
      <c r="H19" s="61">
        <f t="shared" si="1"/>
        <v>3</v>
      </c>
    </row>
    <row r="20" spans="1:8" ht="18.75" customHeight="1" x14ac:dyDescent="0.3">
      <c r="A20" s="131" t="str">
        <f>B19&amp; "소계"</f>
        <v>사회복지법인 금정소계</v>
      </c>
      <c r="B20" s="132"/>
      <c r="C20" s="132"/>
      <c r="D20" s="58">
        <f>SUM(D18:D19)</f>
        <v>2</v>
      </c>
      <c r="E20" s="83">
        <f t="shared" ref="E20:F20" si="5">SUM(E18:E19)</f>
        <v>6</v>
      </c>
      <c r="F20" s="58">
        <f t="shared" si="5"/>
        <v>0</v>
      </c>
      <c r="G20" s="96">
        <f t="shared" si="0"/>
        <v>6</v>
      </c>
      <c r="H20" s="61">
        <f t="shared" si="1"/>
        <v>3</v>
      </c>
    </row>
    <row r="21" spans="1:8" ht="18.75" customHeight="1" x14ac:dyDescent="0.3">
      <c r="A21" s="133">
        <v>5</v>
      </c>
      <c r="B21" s="89" t="s">
        <v>52</v>
      </c>
      <c r="C21" s="29" t="s">
        <v>30</v>
      </c>
      <c r="D21" s="57">
        <v>1</v>
      </c>
      <c r="E21" s="69">
        <v>10</v>
      </c>
      <c r="F21" s="73">
        <v>5</v>
      </c>
      <c r="G21" s="68">
        <f t="shared" si="0"/>
        <v>15</v>
      </c>
      <c r="H21" s="61">
        <f t="shared" si="1"/>
        <v>10</v>
      </c>
    </row>
    <row r="22" spans="1:8" ht="18.75" customHeight="1" x14ac:dyDescent="0.3">
      <c r="A22" s="133"/>
      <c r="B22" s="89" t="s">
        <v>52</v>
      </c>
      <c r="C22" s="29" t="s">
        <v>33</v>
      </c>
      <c r="D22" s="57">
        <v>1</v>
      </c>
      <c r="E22" s="69">
        <v>10</v>
      </c>
      <c r="F22" s="73">
        <v>5</v>
      </c>
      <c r="G22" s="68">
        <f t="shared" si="0"/>
        <v>15</v>
      </c>
      <c r="H22" s="61">
        <f t="shared" si="1"/>
        <v>10</v>
      </c>
    </row>
    <row r="23" spans="1:8" ht="18.75" customHeight="1" x14ac:dyDescent="0.3">
      <c r="A23" s="133"/>
      <c r="B23" s="89" t="s">
        <v>52</v>
      </c>
      <c r="C23" s="29" t="s">
        <v>34</v>
      </c>
      <c r="D23" s="57">
        <v>1</v>
      </c>
      <c r="E23" s="69">
        <v>10</v>
      </c>
      <c r="F23" s="73">
        <v>4</v>
      </c>
      <c r="G23" s="68">
        <f t="shared" si="0"/>
        <v>14</v>
      </c>
      <c r="H23" s="61">
        <f t="shared" si="1"/>
        <v>10</v>
      </c>
    </row>
    <row r="24" spans="1:8" ht="18.75" customHeight="1" x14ac:dyDescent="0.3">
      <c r="A24" s="133"/>
      <c r="B24" s="89" t="s">
        <v>52</v>
      </c>
      <c r="C24" s="29" t="s">
        <v>53</v>
      </c>
      <c r="D24" s="57">
        <v>1</v>
      </c>
      <c r="E24" s="69">
        <v>1</v>
      </c>
      <c r="F24" s="70"/>
      <c r="G24" s="68">
        <f t="shared" si="0"/>
        <v>1</v>
      </c>
      <c r="H24" s="61">
        <f t="shared" si="1"/>
        <v>1</v>
      </c>
    </row>
    <row r="25" spans="1:8" ht="18.75" customHeight="1" x14ac:dyDescent="0.3">
      <c r="A25" s="131" t="str">
        <f>B21&amp; "소계"</f>
        <v>살레시오수녀회소계</v>
      </c>
      <c r="B25" s="132"/>
      <c r="C25" s="132"/>
      <c r="D25" s="58">
        <f>SUM(D21:D24)</f>
        <v>4</v>
      </c>
      <c r="E25" s="71">
        <f>SUM(E21:E24)</f>
        <v>31</v>
      </c>
      <c r="F25" s="72">
        <f>SUM(F21:F24)</f>
        <v>14</v>
      </c>
      <c r="G25" s="96">
        <f t="shared" si="0"/>
        <v>45</v>
      </c>
      <c r="H25" s="61">
        <f t="shared" si="1"/>
        <v>7.8</v>
      </c>
    </row>
    <row r="26" spans="1:8" ht="18.75" customHeight="1" x14ac:dyDescent="0.3">
      <c r="A26" s="134">
        <v>6</v>
      </c>
      <c r="B26" s="31" t="s">
        <v>54</v>
      </c>
      <c r="C26" s="31" t="s">
        <v>44</v>
      </c>
      <c r="D26" s="60">
        <v>1</v>
      </c>
      <c r="E26" s="76">
        <v>11</v>
      </c>
      <c r="F26" s="73">
        <v>4</v>
      </c>
      <c r="G26" s="68">
        <f t="shared" si="0"/>
        <v>15</v>
      </c>
      <c r="H26" s="61">
        <f t="shared" si="1"/>
        <v>11</v>
      </c>
    </row>
    <row r="27" spans="1:8" ht="18.75" customHeight="1" x14ac:dyDescent="0.3">
      <c r="A27" s="135"/>
      <c r="B27" s="31" t="s">
        <v>54</v>
      </c>
      <c r="C27" s="31" t="s">
        <v>55</v>
      </c>
      <c r="D27" s="60">
        <v>1</v>
      </c>
      <c r="E27" s="76">
        <v>6</v>
      </c>
      <c r="F27" s="78"/>
      <c r="G27" s="68">
        <f t="shared" si="0"/>
        <v>6</v>
      </c>
      <c r="H27" s="61">
        <f t="shared" si="1"/>
        <v>6</v>
      </c>
    </row>
    <row r="28" spans="1:8" ht="18.75" customHeight="1" x14ac:dyDescent="0.3">
      <c r="A28" s="131" t="str">
        <f>B27&amp; "소계"</f>
        <v>살레시오회소계</v>
      </c>
      <c r="B28" s="132"/>
      <c r="C28" s="132"/>
      <c r="D28" s="58">
        <f>SUM(D26:D27)</f>
        <v>2</v>
      </c>
      <c r="E28" s="83">
        <f t="shared" ref="E28:F28" si="6">SUM(E26:E27)</f>
        <v>17</v>
      </c>
      <c r="F28" s="58">
        <f t="shared" si="6"/>
        <v>4</v>
      </c>
      <c r="G28" s="96">
        <f t="shared" si="0"/>
        <v>21</v>
      </c>
      <c r="H28" s="61">
        <f t="shared" si="1"/>
        <v>8.5</v>
      </c>
    </row>
    <row r="29" spans="1:8" ht="18.75" customHeight="1" x14ac:dyDescent="0.3">
      <c r="A29" s="133">
        <v>7</v>
      </c>
      <c r="B29" s="32" t="s">
        <v>56</v>
      </c>
      <c r="C29" s="32" t="s">
        <v>29</v>
      </c>
      <c r="D29" s="59">
        <v>1</v>
      </c>
      <c r="E29" s="69">
        <v>5</v>
      </c>
      <c r="F29" s="74">
        <v>6</v>
      </c>
      <c r="G29" s="68">
        <f t="shared" si="0"/>
        <v>11</v>
      </c>
      <c r="H29" s="61">
        <f t="shared" si="1"/>
        <v>5</v>
      </c>
    </row>
    <row r="30" spans="1:8" ht="18.75" customHeight="1" x14ac:dyDescent="0.3">
      <c r="A30" s="133"/>
      <c r="B30" s="32" t="s">
        <v>56</v>
      </c>
      <c r="C30" s="32" t="s">
        <v>55</v>
      </c>
      <c r="D30" s="59">
        <v>1</v>
      </c>
      <c r="E30" s="69">
        <v>11</v>
      </c>
      <c r="F30" s="92"/>
      <c r="G30" s="68">
        <f t="shared" si="0"/>
        <v>11</v>
      </c>
      <c r="H30" s="61">
        <f t="shared" si="1"/>
        <v>11</v>
      </c>
    </row>
    <row r="31" spans="1:8" ht="18.75" customHeight="1" x14ac:dyDescent="0.3">
      <c r="A31" s="133"/>
      <c r="B31" s="32" t="s">
        <v>56</v>
      </c>
      <c r="C31" s="32" t="s">
        <v>57</v>
      </c>
      <c r="D31" s="59">
        <v>1</v>
      </c>
      <c r="E31" s="69">
        <v>30</v>
      </c>
      <c r="F31" s="92"/>
      <c r="G31" s="68">
        <f t="shared" si="0"/>
        <v>30</v>
      </c>
      <c r="H31" s="61">
        <f t="shared" si="1"/>
        <v>30</v>
      </c>
    </row>
    <row r="32" spans="1:8" ht="18.75" customHeight="1" x14ac:dyDescent="0.3">
      <c r="A32" s="131" t="str">
        <f>B29&amp; "소계"</f>
        <v>서강학원소계</v>
      </c>
      <c r="B32" s="132"/>
      <c r="C32" s="132"/>
      <c r="D32" s="58">
        <f>SUM(D29:D31)</f>
        <v>3</v>
      </c>
      <c r="E32" s="71">
        <f>SUM(E29:E31)</f>
        <v>46</v>
      </c>
      <c r="F32" s="72">
        <f>SUM(F29:F31)</f>
        <v>6</v>
      </c>
      <c r="G32" s="96">
        <f t="shared" si="0"/>
        <v>52</v>
      </c>
      <c r="H32" s="61">
        <f t="shared" si="1"/>
        <v>15.3</v>
      </c>
    </row>
    <row r="33" spans="1:8" ht="18.75" customHeight="1" x14ac:dyDescent="0.3">
      <c r="A33" s="30">
        <v>8</v>
      </c>
      <c r="B33" s="31" t="s">
        <v>58</v>
      </c>
      <c r="C33" s="31" t="s">
        <v>8</v>
      </c>
      <c r="D33" s="60">
        <v>1</v>
      </c>
      <c r="E33" s="76">
        <v>10</v>
      </c>
      <c r="F33" s="78"/>
      <c r="G33" s="68">
        <f>SUM(E33:F33)</f>
        <v>10</v>
      </c>
      <c r="H33" s="61">
        <f>ROUND(E33/D33,1)</f>
        <v>10</v>
      </c>
    </row>
    <row r="34" spans="1:8" ht="18.75" customHeight="1" x14ac:dyDescent="0.3">
      <c r="A34" s="131" t="str">
        <f>B33&amp; "소계"</f>
        <v>석산학원소계</v>
      </c>
      <c r="B34" s="132"/>
      <c r="C34" s="132"/>
      <c r="D34" s="58">
        <f>SUM(D33)</f>
        <v>1</v>
      </c>
      <c r="E34" s="71">
        <f t="shared" ref="E34:F34" si="7">SUM(E33)</f>
        <v>10</v>
      </c>
      <c r="F34" s="72">
        <f t="shared" si="7"/>
        <v>0</v>
      </c>
      <c r="G34" s="96">
        <f>SUM(E34:F34)</f>
        <v>10</v>
      </c>
      <c r="H34" s="61">
        <f>ROUND(E34/D34,1)</f>
        <v>10</v>
      </c>
    </row>
    <row r="35" spans="1:8" ht="18.75" customHeight="1" x14ac:dyDescent="0.3">
      <c r="A35" s="139">
        <v>9</v>
      </c>
      <c r="B35" s="32" t="s">
        <v>59</v>
      </c>
      <c r="C35" s="32" t="s">
        <v>31</v>
      </c>
      <c r="D35" s="59">
        <v>1</v>
      </c>
      <c r="E35" s="95">
        <v>12</v>
      </c>
      <c r="F35" s="75"/>
      <c r="G35" s="68">
        <f t="shared" ref="G35:G36" si="8">SUM(E35:F35)</f>
        <v>12</v>
      </c>
      <c r="H35" s="61">
        <f t="shared" ref="H35:H36" si="9">ROUND(E35/D35,1)</f>
        <v>12</v>
      </c>
    </row>
    <row r="36" spans="1:8" ht="18.75" customHeight="1" x14ac:dyDescent="0.3">
      <c r="A36" s="140"/>
      <c r="B36" s="32" t="s">
        <v>59</v>
      </c>
      <c r="C36" s="32" t="s">
        <v>35</v>
      </c>
      <c r="D36" s="59">
        <v>1</v>
      </c>
      <c r="E36" s="95">
        <v>7</v>
      </c>
      <c r="F36" s="75"/>
      <c r="G36" s="68">
        <f t="shared" si="8"/>
        <v>7</v>
      </c>
      <c r="H36" s="61">
        <f t="shared" si="9"/>
        <v>7</v>
      </c>
    </row>
    <row r="37" spans="1:8" ht="18.75" customHeight="1" x14ac:dyDescent="0.3">
      <c r="A37" s="141"/>
      <c r="B37" s="90" t="s">
        <v>59</v>
      </c>
      <c r="C37" s="32" t="s">
        <v>60</v>
      </c>
      <c r="D37" s="59">
        <v>3</v>
      </c>
      <c r="E37" s="95">
        <v>9</v>
      </c>
      <c r="F37" s="75"/>
      <c r="G37" s="68">
        <f t="shared" si="0"/>
        <v>9</v>
      </c>
      <c r="H37" s="61">
        <f t="shared" si="1"/>
        <v>3</v>
      </c>
    </row>
    <row r="38" spans="1:8" ht="18.75" customHeight="1" x14ac:dyDescent="0.3">
      <c r="A38" s="131" t="str">
        <f>B37&amp; "소계"</f>
        <v>설월학원소계</v>
      </c>
      <c r="B38" s="132"/>
      <c r="C38" s="132"/>
      <c r="D38" s="58">
        <f>SUM(D35:D37)</f>
        <v>5</v>
      </c>
      <c r="E38" s="83">
        <f t="shared" ref="E38:F38" si="10">SUM(E35:E37)</f>
        <v>28</v>
      </c>
      <c r="F38" s="58">
        <f t="shared" si="10"/>
        <v>0</v>
      </c>
      <c r="G38" s="96">
        <f t="shared" si="0"/>
        <v>28</v>
      </c>
      <c r="H38" s="61">
        <f t="shared" si="1"/>
        <v>5.6</v>
      </c>
    </row>
    <row r="39" spans="1:8" ht="18.75" customHeight="1" x14ac:dyDescent="0.3">
      <c r="A39" s="133">
        <v>10</v>
      </c>
      <c r="B39" s="32" t="s">
        <v>61</v>
      </c>
      <c r="C39" s="32" t="s">
        <v>8</v>
      </c>
      <c r="D39" s="59">
        <v>1</v>
      </c>
      <c r="E39" s="69">
        <v>18</v>
      </c>
      <c r="F39" s="75"/>
      <c r="G39" s="68">
        <f t="shared" si="0"/>
        <v>18</v>
      </c>
      <c r="H39" s="61">
        <f t="shared" si="1"/>
        <v>18</v>
      </c>
    </row>
    <row r="40" spans="1:8" ht="18.75" customHeight="1" x14ac:dyDescent="0.3">
      <c r="A40" s="133"/>
      <c r="B40" s="32" t="s">
        <v>61</v>
      </c>
      <c r="C40" s="32" t="s">
        <v>31</v>
      </c>
      <c r="D40" s="59">
        <v>1</v>
      </c>
      <c r="E40" s="69">
        <v>17</v>
      </c>
      <c r="F40" s="75"/>
      <c r="G40" s="68">
        <f>SUM(F40:F40)</f>
        <v>0</v>
      </c>
      <c r="H40" s="61">
        <f t="shared" si="1"/>
        <v>17</v>
      </c>
    </row>
    <row r="41" spans="1:8" ht="18.75" customHeight="1" x14ac:dyDescent="0.3">
      <c r="A41" s="133"/>
      <c r="B41" s="32" t="s">
        <v>61</v>
      </c>
      <c r="C41" s="32" t="s">
        <v>77</v>
      </c>
      <c r="D41" s="59">
        <v>1</v>
      </c>
      <c r="E41" s="69">
        <v>7</v>
      </c>
      <c r="F41" s="75"/>
      <c r="G41" s="68">
        <f t="shared" si="0"/>
        <v>7</v>
      </c>
      <c r="H41" s="61">
        <f t="shared" si="1"/>
        <v>7</v>
      </c>
    </row>
    <row r="42" spans="1:8" ht="18.75" customHeight="1" x14ac:dyDescent="0.3">
      <c r="A42" s="133"/>
      <c r="B42" s="32" t="s">
        <v>61</v>
      </c>
      <c r="C42" s="32" t="s">
        <v>75</v>
      </c>
      <c r="D42" s="59">
        <v>1</v>
      </c>
      <c r="E42" s="69">
        <v>15</v>
      </c>
      <c r="F42" s="75"/>
      <c r="G42" s="68">
        <f>SUM(F42:F42)</f>
        <v>0</v>
      </c>
      <c r="H42" s="61">
        <f t="shared" si="1"/>
        <v>15</v>
      </c>
    </row>
    <row r="43" spans="1:8" ht="18.75" customHeight="1" x14ac:dyDescent="0.3">
      <c r="A43" s="133"/>
      <c r="B43" s="32" t="s">
        <v>61</v>
      </c>
      <c r="C43" s="32" t="s">
        <v>76</v>
      </c>
      <c r="D43" s="59">
        <v>1</v>
      </c>
      <c r="E43" s="69">
        <v>22</v>
      </c>
      <c r="F43" s="75"/>
      <c r="G43" s="68">
        <f t="shared" si="0"/>
        <v>22</v>
      </c>
      <c r="H43" s="61">
        <f t="shared" si="1"/>
        <v>22</v>
      </c>
    </row>
    <row r="44" spans="1:8" ht="18.75" customHeight="1" x14ac:dyDescent="0.3">
      <c r="A44" s="133"/>
      <c r="B44" s="32" t="s">
        <v>61</v>
      </c>
      <c r="C44" s="94" t="s">
        <v>78</v>
      </c>
      <c r="D44" s="59">
        <v>1</v>
      </c>
      <c r="E44" s="69">
        <v>12</v>
      </c>
      <c r="F44" s="75"/>
      <c r="G44" s="68">
        <f t="shared" si="0"/>
        <v>12</v>
      </c>
      <c r="H44" s="61">
        <f t="shared" si="1"/>
        <v>12</v>
      </c>
    </row>
    <row r="45" spans="1:8" ht="18.75" customHeight="1" x14ac:dyDescent="0.3">
      <c r="A45" s="133"/>
      <c r="B45" s="32" t="s">
        <v>61</v>
      </c>
      <c r="C45" s="32" t="s">
        <v>79</v>
      </c>
      <c r="D45" s="59">
        <v>2</v>
      </c>
      <c r="E45" s="69">
        <v>23</v>
      </c>
      <c r="F45" s="75"/>
      <c r="G45" s="68">
        <f t="shared" si="0"/>
        <v>23</v>
      </c>
      <c r="H45" s="61">
        <f t="shared" si="1"/>
        <v>11.5</v>
      </c>
    </row>
    <row r="46" spans="1:8" ht="18.75" customHeight="1" x14ac:dyDescent="0.3">
      <c r="A46" s="133"/>
      <c r="B46" s="32" t="s">
        <v>61</v>
      </c>
      <c r="C46" s="32" t="s">
        <v>80</v>
      </c>
      <c r="D46" s="59">
        <v>2</v>
      </c>
      <c r="E46" s="69">
        <v>25</v>
      </c>
      <c r="F46" s="75"/>
      <c r="G46" s="68">
        <f t="shared" si="0"/>
        <v>25</v>
      </c>
      <c r="H46" s="61">
        <f t="shared" si="1"/>
        <v>12.5</v>
      </c>
    </row>
    <row r="47" spans="1:8" ht="18.75" customHeight="1" x14ac:dyDescent="0.3">
      <c r="A47" s="131" t="str">
        <f>B46&amp; "소계"</f>
        <v>송원학원소계</v>
      </c>
      <c r="B47" s="132"/>
      <c r="C47" s="132"/>
      <c r="D47" s="58">
        <f>SUM(D39:D46)</f>
        <v>10</v>
      </c>
      <c r="E47" s="71">
        <f t="shared" ref="E47:F47" si="11">SUM(E39:E46)</f>
        <v>139</v>
      </c>
      <c r="F47" s="72">
        <f t="shared" si="11"/>
        <v>0</v>
      </c>
      <c r="G47" s="96">
        <f t="shared" si="0"/>
        <v>139</v>
      </c>
      <c r="H47" s="61">
        <f t="shared" si="1"/>
        <v>13.9</v>
      </c>
    </row>
    <row r="48" spans="1:8" ht="18.75" customHeight="1" x14ac:dyDescent="0.3">
      <c r="A48" s="133">
        <v>11</v>
      </c>
      <c r="B48" s="32" t="s">
        <v>63</v>
      </c>
      <c r="C48" s="32" t="s">
        <v>8</v>
      </c>
      <c r="D48" s="59">
        <v>1</v>
      </c>
      <c r="E48" s="69">
        <v>10</v>
      </c>
      <c r="F48" s="75"/>
      <c r="G48" s="68">
        <f t="shared" si="0"/>
        <v>10</v>
      </c>
      <c r="H48" s="61">
        <f t="shared" si="1"/>
        <v>10</v>
      </c>
    </row>
    <row r="49" spans="1:8" ht="18.75" customHeight="1" x14ac:dyDescent="0.3">
      <c r="A49" s="133"/>
      <c r="B49" s="32" t="s">
        <v>63</v>
      </c>
      <c r="C49" s="32" t="s">
        <v>81</v>
      </c>
      <c r="D49" s="59">
        <v>1</v>
      </c>
      <c r="E49" s="69">
        <v>9</v>
      </c>
      <c r="F49" s="75"/>
      <c r="G49" s="68">
        <f t="shared" si="0"/>
        <v>9</v>
      </c>
      <c r="H49" s="61">
        <f t="shared" si="1"/>
        <v>9</v>
      </c>
    </row>
    <row r="50" spans="1:8" ht="18.75" customHeight="1" x14ac:dyDescent="0.3">
      <c r="A50" s="133"/>
      <c r="B50" s="32" t="s">
        <v>63</v>
      </c>
      <c r="C50" s="32" t="s">
        <v>82</v>
      </c>
      <c r="D50" s="59">
        <v>1</v>
      </c>
      <c r="E50" s="69">
        <v>10</v>
      </c>
      <c r="F50" s="75"/>
      <c r="G50" s="68">
        <f t="shared" si="0"/>
        <v>10</v>
      </c>
      <c r="H50" s="61">
        <f t="shared" si="1"/>
        <v>10</v>
      </c>
    </row>
    <row r="51" spans="1:8" ht="18.75" customHeight="1" x14ac:dyDescent="0.3">
      <c r="A51" s="131" t="str">
        <f>B48&amp; "소계"</f>
        <v>숭일학원소계</v>
      </c>
      <c r="B51" s="132"/>
      <c r="C51" s="132"/>
      <c r="D51" s="58">
        <f>SUM(D48:D50)</f>
        <v>3</v>
      </c>
      <c r="E51" s="71">
        <f>SUM(E48:E50)</f>
        <v>29</v>
      </c>
      <c r="F51" s="72">
        <f>SUM(F48:F50)</f>
        <v>0</v>
      </c>
      <c r="G51" s="96">
        <f t="shared" si="0"/>
        <v>29</v>
      </c>
      <c r="H51" s="61">
        <f t="shared" si="1"/>
        <v>9.6999999999999993</v>
      </c>
    </row>
    <row r="52" spans="1:8" ht="18.75" customHeight="1" x14ac:dyDescent="0.3">
      <c r="A52" s="136">
        <v>12</v>
      </c>
      <c r="B52" s="88" t="s">
        <v>64</v>
      </c>
      <c r="C52" s="29" t="s">
        <v>8</v>
      </c>
      <c r="D52" s="57">
        <v>1</v>
      </c>
      <c r="E52" s="69">
        <v>10</v>
      </c>
      <c r="F52" s="70"/>
      <c r="G52" s="68">
        <f t="shared" si="0"/>
        <v>10</v>
      </c>
      <c r="H52" s="61">
        <f t="shared" si="1"/>
        <v>10</v>
      </c>
    </row>
    <row r="53" spans="1:8" ht="18.75" customHeight="1" x14ac:dyDescent="0.3">
      <c r="A53" s="137"/>
      <c r="B53" s="88" t="s">
        <v>64</v>
      </c>
      <c r="C53" s="29" t="s">
        <v>44</v>
      </c>
      <c r="D53" s="57">
        <v>1</v>
      </c>
      <c r="E53" s="69">
        <v>14</v>
      </c>
      <c r="F53" s="70"/>
      <c r="G53" s="68">
        <f t="shared" si="0"/>
        <v>14</v>
      </c>
      <c r="H53" s="61">
        <f t="shared" si="1"/>
        <v>14</v>
      </c>
    </row>
    <row r="54" spans="1:8" ht="18.75" customHeight="1" x14ac:dyDescent="0.3">
      <c r="A54" s="138"/>
      <c r="B54" s="88" t="s">
        <v>64</v>
      </c>
      <c r="C54" s="29" t="s">
        <v>45</v>
      </c>
      <c r="D54" s="57">
        <v>1</v>
      </c>
      <c r="E54" s="69">
        <v>11</v>
      </c>
      <c r="F54" s="70"/>
      <c r="G54" s="68">
        <f t="shared" si="0"/>
        <v>11</v>
      </c>
      <c r="H54" s="61">
        <f t="shared" si="1"/>
        <v>11</v>
      </c>
    </row>
    <row r="55" spans="1:8" ht="18.75" customHeight="1" x14ac:dyDescent="0.3">
      <c r="A55" s="131" t="str">
        <f>B52&amp; "소계"</f>
        <v>우산학원소계</v>
      </c>
      <c r="B55" s="132"/>
      <c r="C55" s="132"/>
      <c r="D55" s="58">
        <f>SUM(D52:D54)</f>
        <v>3</v>
      </c>
      <c r="E55" s="71">
        <f>SUM(E52:E54)</f>
        <v>35</v>
      </c>
      <c r="F55" s="72">
        <f t="shared" ref="F55" si="12">SUM(F52:F54)</f>
        <v>0</v>
      </c>
      <c r="G55" s="96">
        <f t="shared" si="0"/>
        <v>35</v>
      </c>
      <c r="H55" s="61">
        <f t="shared" si="1"/>
        <v>11.7</v>
      </c>
    </row>
    <row r="56" spans="1:8" ht="18.75" customHeight="1" x14ac:dyDescent="0.3">
      <c r="A56" s="133">
        <v>13</v>
      </c>
      <c r="B56" s="32" t="s">
        <v>65</v>
      </c>
      <c r="C56" s="29" t="s">
        <v>8</v>
      </c>
      <c r="D56" s="59">
        <v>2</v>
      </c>
      <c r="E56" s="69">
        <v>20</v>
      </c>
      <c r="F56" s="75"/>
      <c r="G56" s="68">
        <f t="shared" si="0"/>
        <v>20</v>
      </c>
      <c r="H56" s="61">
        <f t="shared" si="1"/>
        <v>10</v>
      </c>
    </row>
    <row r="57" spans="1:8" ht="18.75" customHeight="1" x14ac:dyDescent="0.3">
      <c r="A57" s="133"/>
      <c r="B57" s="32" t="s">
        <v>65</v>
      </c>
      <c r="C57" s="32" t="s">
        <v>34</v>
      </c>
      <c r="D57" s="59">
        <v>2</v>
      </c>
      <c r="E57" s="69">
        <v>16</v>
      </c>
      <c r="F57" s="75"/>
      <c r="G57" s="68">
        <f t="shared" si="0"/>
        <v>16</v>
      </c>
      <c r="H57" s="61">
        <f t="shared" si="1"/>
        <v>8</v>
      </c>
    </row>
    <row r="58" spans="1:8" ht="18.75" customHeight="1" x14ac:dyDescent="0.3">
      <c r="A58" s="133"/>
      <c r="B58" s="32" t="s">
        <v>65</v>
      </c>
      <c r="C58" s="32" t="s">
        <v>62</v>
      </c>
      <c r="D58" s="59">
        <v>1</v>
      </c>
      <c r="E58" s="69">
        <v>11</v>
      </c>
      <c r="F58" s="75"/>
      <c r="G58" s="68">
        <f t="shared" si="0"/>
        <v>11</v>
      </c>
      <c r="H58" s="61">
        <f t="shared" si="1"/>
        <v>11</v>
      </c>
    </row>
    <row r="59" spans="1:8" ht="18.75" customHeight="1" x14ac:dyDescent="0.3">
      <c r="A59" s="131" t="str">
        <f>B56&amp; "소계"</f>
        <v>유당학원소계</v>
      </c>
      <c r="B59" s="132"/>
      <c r="C59" s="132"/>
      <c r="D59" s="58">
        <f>SUM(D56:D58)</f>
        <v>5</v>
      </c>
      <c r="E59" s="71">
        <f>SUM(E56:E58)</f>
        <v>47</v>
      </c>
      <c r="F59" s="72">
        <f>SUM(F56:F58)</f>
        <v>0</v>
      </c>
      <c r="G59" s="96">
        <f t="shared" ref="G59:G91" si="13">SUM(E59:F59)</f>
        <v>47</v>
      </c>
      <c r="H59" s="61">
        <f t="shared" si="1"/>
        <v>9.4</v>
      </c>
    </row>
    <row r="60" spans="1:8" ht="18.75" customHeight="1" x14ac:dyDescent="0.3">
      <c r="A60" s="133">
        <v>14</v>
      </c>
      <c r="B60" s="32" t="s">
        <v>66</v>
      </c>
      <c r="C60" s="29" t="s">
        <v>55</v>
      </c>
      <c r="D60" s="59">
        <v>2</v>
      </c>
      <c r="E60" s="69">
        <v>18</v>
      </c>
      <c r="F60" s="92"/>
      <c r="G60" s="68">
        <f t="shared" si="13"/>
        <v>18</v>
      </c>
      <c r="H60" s="61">
        <f t="shared" si="1"/>
        <v>9</v>
      </c>
    </row>
    <row r="61" spans="1:8" ht="18.75" customHeight="1" x14ac:dyDescent="0.3">
      <c r="A61" s="133"/>
      <c r="B61" s="32" t="s">
        <v>66</v>
      </c>
      <c r="C61" s="32" t="s">
        <v>83</v>
      </c>
      <c r="D61" s="59">
        <v>2</v>
      </c>
      <c r="E61" s="69">
        <v>21</v>
      </c>
      <c r="F61" s="92"/>
      <c r="G61" s="68">
        <f t="shared" si="13"/>
        <v>21</v>
      </c>
      <c r="H61" s="61">
        <f t="shared" si="1"/>
        <v>10.5</v>
      </c>
    </row>
    <row r="62" spans="1:8" ht="18.75" customHeight="1" x14ac:dyDescent="0.3">
      <c r="A62" s="133"/>
      <c r="B62" s="32" t="s">
        <v>66</v>
      </c>
      <c r="C62" s="32" t="s">
        <v>29</v>
      </c>
      <c r="D62" s="59">
        <v>1</v>
      </c>
      <c r="E62" s="69">
        <v>13</v>
      </c>
      <c r="F62" s="92"/>
      <c r="G62" s="68">
        <f t="shared" si="13"/>
        <v>13</v>
      </c>
      <c r="H62" s="61">
        <f t="shared" si="1"/>
        <v>13</v>
      </c>
    </row>
    <row r="63" spans="1:8" ht="18.75" customHeight="1" x14ac:dyDescent="0.3">
      <c r="A63" s="131" t="str">
        <f>B60&amp; "소계"</f>
        <v>유은학원소계</v>
      </c>
      <c r="B63" s="132"/>
      <c r="C63" s="132"/>
      <c r="D63" s="58">
        <f>SUM(D60:D62)</f>
        <v>5</v>
      </c>
      <c r="E63" s="71">
        <f>SUM(E60:E62)</f>
        <v>52</v>
      </c>
      <c r="F63" s="72">
        <f>SUM(F60:F62)</f>
        <v>0</v>
      </c>
      <c r="G63" s="96">
        <f t="shared" si="13"/>
        <v>52</v>
      </c>
      <c r="H63" s="61">
        <f t="shared" si="1"/>
        <v>10.4</v>
      </c>
    </row>
    <row r="64" spans="1:8" ht="18.75" customHeight="1" x14ac:dyDescent="0.3">
      <c r="A64" s="139">
        <v>15</v>
      </c>
      <c r="B64" s="90" t="s">
        <v>67</v>
      </c>
      <c r="C64" s="32" t="s">
        <v>8</v>
      </c>
      <c r="D64" s="59">
        <v>1</v>
      </c>
      <c r="E64" s="69">
        <v>11</v>
      </c>
      <c r="F64" s="70"/>
      <c r="G64" s="68">
        <f t="shared" si="13"/>
        <v>11</v>
      </c>
      <c r="H64" s="61">
        <f t="shared" si="1"/>
        <v>11</v>
      </c>
    </row>
    <row r="65" spans="1:8" ht="18.75" customHeight="1" x14ac:dyDescent="0.3">
      <c r="A65" s="140"/>
      <c r="B65" s="90" t="s">
        <v>67</v>
      </c>
      <c r="C65" s="32" t="s">
        <v>43</v>
      </c>
      <c r="D65" s="59">
        <v>1</v>
      </c>
      <c r="E65" s="69">
        <v>14</v>
      </c>
      <c r="F65" s="70"/>
      <c r="G65" s="68">
        <f t="shared" si="13"/>
        <v>14</v>
      </c>
      <c r="H65" s="61">
        <f t="shared" si="1"/>
        <v>14</v>
      </c>
    </row>
    <row r="66" spans="1:8" ht="18.75" customHeight="1" x14ac:dyDescent="0.3">
      <c r="A66" s="131" t="str">
        <f>B64&amp; " 소계"</f>
        <v>인성학원 소계</v>
      </c>
      <c r="B66" s="132"/>
      <c r="C66" s="132"/>
      <c r="D66" s="58">
        <f>SUM(D64:D65)</f>
        <v>2</v>
      </c>
      <c r="E66" s="71">
        <f>SUM(E64:E65)</f>
        <v>25</v>
      </c>
      <c r="F66" s="72">
        <f>SUM(F64:F65)</f>
        <v>0</v>
      </c>
      <c r="G66" s="96">
        <f t="shared" si="13"/>
        <v>25</v>
      </c>
      <c r="H66" s="61">
        <f t="shared" si="1"/>
        <v>12.5</v>
      </c>
    </row>
    <row r="67" spans="1:8" ht="18.75" customHeight="1" x14ac:dyDescent="0.3">
      <c r="A67" s="30">
        <v>16</v>
      </c>
      <c r="B67" s="31" t="s">
        <v>68</v>
      </c>
      <c r="C67" s="31" t="s">
        <v>55</v>
      </c>
      <c r="D67" s="60">
        <v>1</v>
      </c>
      <c r="E67" s="76">
        <v>4</v>
      </c>
      <c r="F67" s="78"/>
      <c r="G67" s="68">
        <f t="shared" si="13"/>
        <v>4</v>
      </c>
      <c r="H67" s="61">
        <f t="shared" si="1"/>
        <v>4</v>
      </c>
    </row>
    <row r="68" spans="1:8" ht="18.75" customHeight="1" x14ac:dyDescent="0.3">
      <c r="A68" s="131" t="str">
        <f>B67&amp; " 소계"</f>
        <v>정광학원 소계</v>
      </c>
      <c r="B68" s="132"/>
      <c r="C68" s="132"/>
      <c r="D68" s="58">
        <f>SUM(D67)</f>
        <v>1</v>
      </c>
      <c r="E68" s="71">
        <f>SUM(E67)</f>
        <v>4</v>
      </c>
      <c r="F68" s="72">
        <f>SUM(F67)</f>
        <v>0</v>
      </c>
      <c r="G68" s="96">
        <f t="shared" si="13"/>
        <v>4</v>
      </c>
      <c r="H68" s="61">
        <f t="shared" si="1"/>
        <v>4</v>
      </c>
    </row>
    <row r="69" spans="1:8" ht="18.75" customHeight="1" x14ac:dyDescent="0.3">
      <c r="A69" s="139">
        <v>17</v>
      </c>
      <c r="B69" s="90" t="s">
        <v>69</v>
      </c>
      <c r="C69" s="31" t="s">
        <v>8</v>
      </c>
      <c r="D69" s="60">
        <v>1</v>
      </c>
      <c r="E69" s="76">
        <v>11</v>
      </c>
      <c r="F69" s="77"/>
      <c r="G69" s="68">
        <f t="shared" si="13"/>
        <v>11</v>
      </c>
      <c r="H69" s="61">
        <f t="shared" si="1"/>
        <v>11</v>
      </c>
    </row>
    <row r="70" spans="1:8" ht="18.75" customHeight="1" x14ac:dyDescent="0.3">
      <c r="A70" s="140"/>
      <c r="B70" s="90" t="s">
        <v>69</v>
      </c>
      <c r="C70" s="31" t="s">
        <v>55</v>
      </c>
      <c r="D70" s="60">
        <v>2</v>
      </c>
      <c r="E70" s="76">
        <v>14</v>
      </c>
      <c r="F70" s="77"/>
      <c r="G70" s="68">
        <f t="shared" ref="G70" si="14">SUM(E70:F70)</f>
        <v>14</v>
      </c>
      <c r="H70" s="61">
        <f t="shared" si="1"/>
        <v>7</v>
      </c>
    </row>
    <row r="71" spans="1:8" ht="18.75" customHeight="1" x14ac:dyDescent="0.3">
      <c r="A71" s="141"/>
      <c r="B71" s="90" t="s">
        <v>69</v>
      </c>
      <c r="C71" s="32" t="s">
        <v>62</v>
      </c>
      <c r="D71" s="59">
        <v>1</v>
      </c>
      <c r="E71" s="69">
        <v>8</v>
      </c>
      <c r="F71" s="92"/>
      <c r="G71" s="68">
        <f t="shared" si="13"/>
        <v>8</v>
      </c>
      <c r="H71" s="61">
        <f t="shared" si="1"/>
        <v>8</v>
      </c>
    </row>
    <row r="72" spans="1:8" ht="18.75" customHeight="1" x14ac:dyDescent="0.3">
      <c r="A72" s="131" t="str">
        <f>B69&amp; " 소계"</f>
        <v>청송학원 소계</v>
      </c>
      <c r="B72" s="132"/>
      <c r="C72" s="132"/>
      <c r="D72" s="58">
        <f>SUM(D69:D71)</f>
        <v>4</v>
      </c>
      <c r="E72" s="83">
        <f t="shared" ref="E72:F72" si="15">SUM(E69:E71)</f>
        <v>33</v>
      </c>
      <c r="F72" s="58">
        <f t="shared" si="15"/>
        <v>0</v>
      </c>
      <c r="G72" s="96">
        <f t="shared" si="13"/>
        <v>33</v>
      </c>
      <c r="H72" s="61">
        <f t="shared" si="1"/>
        <v>8.3000000000000007</v>
      </c>
    </row>
    <row r="73" spans="1:8" ht="18.75" customHeight="1" x14ac:dyDescent="0.3">
      <c r="A73" s="133">
        <v>18</v>
      </c>
      <c r="B73" s="32" t="s">
        <v>70</v>
      </c>
      <c r="C73" s="32" t="s">
        <v>30</v>
      </c>
      <c r="D73" s="59">
        <v>1</v>
      </c>
      <c r="E73" s="69">
        <v>9</v>
      </c>
      <c r="F73" s="74">
        <v>3</v>
      </c>
      <c r="G73" s="68">
        <f t="shared" si="13"/>
        <v>12</v>
      </c>
      <c r="H73" s="61">
        <f t="shared" ref="H73:H92" si="16">ROUND(E73/D73,1)</f>
        <v>9</v>
      </c>
    </row>
    <row r="74" spans="1:8" ht="18.75" customHeight="1" x14ac:dyDescent="0.3">
      <c r="A74" s="133"/>
      <c r="B74" s="32" t="s">
        <v>70</v>
      </c>
      <c r="C74" s="32" t="s">
        <v>35</v>
      </c>
      <c r="D74" s="59">
        <v>1</v>
      </c>
      <c r="E74" s="69">
        <v>8</v>
      </c>
      <c r="F74" s="74">
        <v>7</v>
      </c>
      <c r="G74" s="68">
        <f t="shared" si="13"/>
        <v>15</v>
      </c>
      <c r="H74" s="61">
        <f t="shared" si="16"/>
        <v>8</v>
      </c>
    </row>
    <row r="75" spans="1:8" ht="18.75" customHeight="1" x14ac:dyDescent="0.3">
      <c r="A75" s="133"/>
      <c r="B75" s="32" t="s">
        <v>70</v>
      </c>
      <c r="C75" s="32" t="s">
        <v>37</v>
      </c>
      <c r="D75" s="59">
        <v>1</v>
      </c>
      <c r="E75" s="69">
        <v>4</v>
      </c>
      <c r="F75" s="74">
        <v>4</v>
      </c>
      <c r="G75" s="68">
        <f t="shared" si="13"/>
        <v>8</v>
      </c>
      <c r="H75" s="61">
        <f t="shared" si="16"/>
        <v>4</v>
      </c>
    </row>
    <row r="76" spans="1:8" ht="18.75" customHeight="1" x14ac:dyDescent="0.3">
      <c r="A76" s="133"/>
      <c r="B76" s="32" t="s">
        <v>70</v>
      </c>
      <c r="C76" s="32" t="s">
        <v>55</v>
      </c>
      <c r="D76" s="59">
        <v>3</v>
      </c>
      <c r="E76" s="69">
        <v>27</v>
      </c>
      <c r="F76" s="92">
        <v>0</v>
      </c>
      <c r="G76" s="68">
        <f t="shared" si="13"/>
        <v>27</v>
      </c>
      <c r="H76" s="61">
        <f t="shared" si="16"/>
        <v>9</v>
      </c>
    </row>
    <row r="77" spans="1:8" ht="18.75" customHeight="1" x14ac:dyDescent="0.3">
      <c r="A77" s="133"/>
      <c r="B77" s="32" t="s">
        <v>70</v>
      </c>
      <c r="C77" s="32" t="s">
        <v>62</v>
      </c>
      <c r="D77" s="59">
        <v>2</v>
      </c>
      <c r="E77" s="69">
        <v>29</v>
      </c>
      <c r="F77" s="75">
        <v>0</v>
      </c>
      <c r="G77" s="68">
        <f t="shared" si="13"/>
        <v>29</v>
      </c>
      <c r="H77" s="61">
        <f t="shared" si="16"/>
        <v>14.5</v>
      </c>
    </row>
    <row r="78" spans="1:8" ht="18.75" customHeight="1" x14ac:dyDescent="0.3">
      <c r="A78" s="131" t="str">
        <f>B73&amp; " 소계"</f>
        <v>춘태학원 소계</v>
      </c>
      <c r="B78" s="132"/>
      <c r="C78" s="132"/>
      <c r="D78" s="58">
        <f>SUM(D73:D77)</f>
        <v>8</v>
      </c>
      <c r="E78" s="71">
        <f>SUM(E73:E77)</f>
        <v>77</v>
      </c>
      <c r="F78" s="72">
        <f>SUM(F73:F77)</f>
        <v>14</v>
      </c>
      <c r="G78" s="96">
        <f t="shared" si="13"/>
        <v>91</v>
      </c>
      <c r="H78" s="61">
        <f t="shared" si="16"/>
        <v>9.6</v>
      </c>
    </row>
    <row r="79" spans="1:8" ht="18.75" customHeight="1" x14ac:dyDescent="0.3">
      <c r="A79" s="133">
        <v>19</v>
      </c>
      <c r="B79" s="32" t="s">
        <v>71</v>
      </c>
      <c r="C79" s="32" t="s">
        <v>81</v>
      </c>
      <c r="D79" s="59">
        <v>1</v>
      </c>
      <c r="E79" s="69">
        <v>12</v>
      </c>
      <c r="F79" s="70"/>
      <c r="G79" s="68">
        <f t="shared" si="13"/>
        <v>12</v>
      </c>
      <c r="H79" s="61">
        <f t="shared" si="16"/>
        <v>12</v>
      </c>
    </row>
    <row r="80" spans="1:8" ht="18.75" customHeight="1" x14ac:dyDescent="0.3">
      <c r="A80" s="133"/>
      <c r="B80" s="32" t="s">
        <v>71</v>
      </c>
      <c r="C80" s="32" t="s">
        <v>84</v>
      </c>
      <c r="D80" s="59">
        <v>1</v>
      </c>
      <c r="E80" s="69">
        <v>4</v>
      </c>
      <c r="F80" s="70"/>
      <c r="G80" s="68">
        <f t="shared" si="13"/>
        <v>4</v>
      </c>
      <c r="H80" s="61">
        <f t="shared" si="16"/>
        <v>4</v>
      </c>
    </row>
    <row r="81" spans="1:8" ht="18.75" customHeight="1" x14ac:dyDescent="0.3">
      <c r="A81" s="133"/>
      <c r="B81" s="32" t="s">
        <v>71</v>
      </c>
      <c r="C81" s="32" t="s">
        <v>62</v>
      </c>
      <c r="D81" s="59">
        <v>1</v>
      </c>
      <c r="E81" s="69">
        <v>5</v>
      </c>
      <c r="F81" s="70"/>
      <c r="G81" s="68">
        <f t="shared" si="13"/>
        <v>5</v>
      </c>
      <c r="H81" s="61">
        <f t="shared" si="16"/>
        <v>5</v>
      </c>
    </row>
    <row r="82" spans="1:8" ht="18.75" customHeight="1" x14ac:dyDescent="0.3">
      <c r="A82" s="131" t="str">
        <f>B79&amp; " 소계"</f>
        <v>풍산학원 소계</v>
      </c>
      <c r="B82" s="132"/>
      <c r="C82" s="132"/>
      <c r="D82" s="58">
        <f>SUM(D79:D81)</f>
        <v>3</v>
      </c>
      <c r="E82" s="71">
        <f>SUM(E79:E81)</f>
        <v>21</v>
      </c>
      <c r="F82" s="72">
        <f>SUM(F79:F81)</f>
        <v>0</v>
      </c>
      <c r="G82" s="96">
        <f t="shared" si="13"/>
        <v>21</v>
      </c>
      <c r="H82" s="61">
        <f t="shared" si="16"/>
        <v>7</v>
      </c>
    </row>
    <row r="83" spans="1:8" ht="18.75" customHeight="1" x14ac:dyDescent="0.3">
      <c r="A83" s="133">
        <v>20</v>
      </c>
      <c r="B83" s="32" t="s">
        <v>72</v>
      </c>
      <c r="C83" s="29" t="s">
        <v>30</v>
      </c>
      <c r="D83" s="59">
        <v>1</v>
      </c>
      <c r="E83" s="69">
        <v>8</v>
      </c>
      <c r="F83" s="74">
        <v>2</v>
      </c>
      <c r="G83" s="68">
        <f t="shared" si="13"/>
        <v>10</v>
      </c>
      <c r="H83" s="61">
        <f t="shared" si="16"/>
        <v>8</v>
      </c>
    </row>
    <row r="84" spans="1:8" ht="18.75" customHeight="1" x14ac:dyDescent="0.3">
      <c r="A84" s="133"/>
      <c r="B84" s="32" t="s">
        <v>72</v>
      </c>
      <c r="C84" s="32" t="s">
        <v>34</v>
      </c>
      <c r="D84" s="59">
        <v>1</v>
      </c>
      <c r="E84" s="69">
        <v>8</v>
      </c>
      <c r="F84" s="74">
        <v>8</v>
      </c>
      <c r="G84" s="68">
        <f t="shared" si="13"/>
        <v>16</v>
      </c>
      <c r="H84" s="61">
        <f t="shared" si="16"/>
        <v>8</v>
      </c>
    </row>
    <row r="85" spans="1:8" ht="18.75" customHeight="1" x14ac:dyDescent="0.3">
      <c r="A85" s="133"/>
      <c r="B85" s="32" t="s">
        <v>72</v>
      </c>
      <c r="C85" s="32" t="s">
        <v>35</v>
      </c>
      <c r="D85" s="59">
        <v>1</v>
      </c>
      <c r="E85" s="69">
        <v>7</v>
      </c>
      <c r="F85" s="74">
        <v>5</v>
      </c>
      <c r="G85" s="68">
        <f t="shared" si="13"/>
        <v>12</v>
      </c>
      <c r="H85" s="61">
        <f t="shared" si="16"/>
        <v>7</v>
      </c>
    </row>
    <row r="86" spans="1:8" ht="18.75" customHeight="1" x14ac:dyDescent="0.3">
      <c r="A86" s="133"/>
      <c r="B86" s="32" t="s">
        <v>72</v>
      </c>
      <c r="C86" s="32" t="s">
        <v>53</v>
      </c>
      <c r="D86" s="59">
        <v>1</v>
      </c>
      <c r="E86" s="69">
        <v>3</v>
      </c>
      <c r="F86" s="75">
        <v>0</v>
      </c>
      <c r="G86" s="68">
        <f t="shared" si="13"/>
        <v>3</v>
      </c>
      <c r="H86" s="61">
        <f t="shared" si="16"/>
        <v>3</v>
      </c>
    </row>
    <row r="87" spans="1:8" ht="18.75" customHeight="1" x14ac:dyDescent="0.3">
      <c r="A87" s="131" t="str">
        <f>B83&amp; "소계"</f>
        <v>호남기독학원소계</v>
      </c>
      <c r="B87" s="132"/>
      <c r="C87" s="132"/>
      <c r="D87" s="58">
        <f>SUM(D83:D86)</f>
        <v>4</v>
      </c>
      <c r="E87" s="71">
        <f>SUM(E83:E86)</f>
        <v>26</v>
      </c>
      <c r="F87" s="72">
        <f t="shared" ref="F87" si="17">SUM(F83:F86)</f>
        <v>15</v>
      </c>
      <c r="G87" s="96">
        <f t="shared" si="13"/>
        <v>41</v>
      </c>
      <c r="H87" s="61">
        <f t="shared" si="16"/>
        <v>6.5</v>
      </c>
    </row>
    <row r="88" spans="1:8" ht="18.75" customHeight="1" x14ac:dyDescent="0.3">
      <c r="A88" s="133">
        <v>21</v>
      </c>
      <c r="B88" s="32" t="s">
        <v>73</v>
      </c>
      <c r="C88" s="32" t="s">
        <v>35</v>
      </c>
      <c r="D88" s="59">
        <v>1</v>
      </c>
      <c r="E88" s="69">
        <v>7</v>
      </c>
      <c r="F88" s="74">
        <v>2</v>
      </c>
      <c r="G88" s="68">
        <f t="shared" si="13"/>
        <v>9</v>
      </c>
      <c r="H88" s="61">
        <f t="shared" si="16"/>
        <v>7</v>
      </c>
    </row>
    <row r="89" spans="1:8" ht="18.75" customHeight="1" x14ac:dyDescent="0.3">
      <c r="A89" s="133"/>
      <c r="B89" s="32" t="s">
        <v>73</v>
      </c>
      <c r="C89" s="32" t="s">
        <v>55</v>
      </c>
      <c r="D89" s="59">
        <v>1</v>
      </c>
      <c r="E89" s="69">
        <v>8</v>
      </c>
      <c r="F89" s="92"/>
      <c r="G89" s="68">
        <f t="shared" si="13"/>
        <v>8</v>
      </c>
      <c r="H89" s="61">
        <f t="shared" si="16"/>
        <v>8</v>
      </c>
    </row>
    <row r="90" spans="1:8" ht="18.75" customHeight="1" x14ac:dyDescent="0.3">
      <c r="A90" s="133"/>
      <c r="B90" s="32" t="s">
        <v>73</v>
      </c>
      <c r="C90" s="32" t="s">
        <v>74</v>
      </c>
      <c r="D90" s="59">
        <v>1</v>
      </c>
      <c r="E90" s="69">
        <v>5</v>
      </c>
      <c r="F90" s="92"/>
      <c r="G90" s="68">
        <f t="shared" si="13"/>
        <v>5</v>
      </c>
      <c r="H90" s="61">
        <f t="shared" si="16"/>
        <v>5</v>
      </c>
    </row>
    <row r="91" spans="1:8" ht="18.75" customHeight="1" x14ac:dyDescent="0.3">
      <c r="A91" s="131" t="str">
        <f>B88&amp; "소계"</f>
        <v>홍복학원소계</v>
      </c>
      <c r="B91" s="132"/>
      <c r="C91" s="132"/>
      <c r="D91" s="58">
        <f>SUM(D88:D90)</f>
        <v>3</v>
      </c>
      <c r="E91" s="83">
        <f t="shared" ref="E91:F91" si="18">SUM(E88:E90)</f>
        <v>20</v>
      </c>
      <c r="F91" s="58">
        <f t="shared" si="18"/>
        <v>2</v>
      </c>
      <c r="G91" s="96">
        <f t="shared" si="13"/>
        <v>22</v>
      </c>
      <c r="H91" s="61">
        <f t="shared" si="16"/>
        <v>6.7</v>
      </c>
    </row>
    <row r="92" spans="1:8" ht="17.25" customHeight="1" thickBot="1" x14ac:dyDescent="0.35">
      <c r="A92" s="129" t="s">
        <v>28</v>
      </c>
      <c r="B92" s="130"/>
      <c r="C92" s="130"/>
      <c r="D92" s="79">
        <f>SUM(D10,D14,D17,D20,D25,D28,D32,D34,D38,D47,D51,D55,D59,D63,D66,D68,D72,D78,D82,D87,D91)</f>
        <v>75</v>
      </c>
      <c r="E92" s="84">
        <f>SUM(E10,E14,E17,E20,E25,E28,E32,E34,E38,E47,E51,E55,E59,E63,E66,E68,E72,E78,E82,E87,E91)</f>
        <v>704</v>
      </c>
      <c r="F92" s="85">
        <f t="shared" ref="F92:G92" si="19">SUM(F10,F14,F17,F20,F25,F28,F32,F34,F38,F47,F51,F55,F59,F63,F66,F68,F72,F78,F82,F87,F91)</f>
        <v>71</v>
      </c>
      <c r="G92" s="86">
        <f t="shared" si="19"/>
        <v>775</v>
      </c>
      <c r="H92" s="62">
        <f>ROUND(E92/D92,1)</f>
        <v>9.4</v>
      </c>
    </row>
  </sheetData>
  <mergeCells count="51">
    <mergeCell ref="A17:C17"/>
    <mergeCell ref="A1:H1"/>
    <mergeCell ref="A2:H2"/>
    <mergeCell ref="A3:H3"/>
    <mergeCell ref="A4:H4"/>
    <mergeCell ref="A6:A7"/>
    <mergeCell ref="B6:B7"/>
    <mergeCell ref="C6:C7"/>
    <mergeCell ref="D6:D7"/>
    <mergeCell ref="E6:G6"/>
    <mergeCell ref="H6:H7"/>
    <mergeCell ref="A10:C10"/>
    <mergeCell ref="A14:C14"/>
    <mergeCell ref="A15:A16"/>
    <mergeCell ref="A8:A9"/>
    <mergeCell ref="A11:A13"/>
    <mergeCell ref="A38:C38"/>
    <mergeCell ref="A34:C34"/>
    <mergeCell ref="A39:A46"/>
    <mergeCell ref="A47:C47"/>
    <mergeCell ref="A48:A50"/>
    <mergeCell ref="A35:A37"/>
    <mergeCell ref="A20:C20"/>
    <mergeCell ref="A21:A24"/>
    <mergeCell ref="A25:C25"/>
    <mergeCell ref="A29:A31"/>
    <mergeCell ref="A32:C32"/>
    <mergeCell ref="A18:A19"/>
    <mergeCell ref="A26:A27"/>
    <mergeCell ref="A28:C28"/>
    <mergeCell ref="A73:A77"/>
    <mergeCell ref="A52:A54"/>
    <mergeCell ref="A55:C55"/>
    <mergeCell ref="A56:A58"/>
    <mergeCell ref="A59:C59"/>
    <mergeCell ref="A60:A62"/>
    <mergeCell ref="A63:C63"/>
    <mergeCell ref="A64:A65"/>
    <mergeCell ref="A66:C66"/>
    <mergeCell ref="A68:C68"/>
    <mergeCell ref="A69:A71"/>
    <mergeCell ref="A72:C72"/>
    <mergeCell ref="A51:C51"/>
    <mergeCell ref="A92:C92"/>
    <mergeCell ref="A78:C78"/>
    <mergeCell ref="A79:A81"/>
    <mergeCell ref="A82:C82"/>
    <mergeCell ref="A83:A86"/>
    <mergeCell ref="A87:C87"/>
    <mergeCell ref="A88:A90"/>
    <mergeCell ref="A91:C91"/>
  </mergeCells>
  <phoneticPr fontId="2" type="noConversion"/>
  <pageMargins left="0.51181102362204722" right="0.51181102362204722" top="0.94488188976377963" bottom="0.74803149606299213" header="0.31496062992125984" footer="0.31496062992125984"/>
  <pageSetup paperSize="9" scale="9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최종(공립)</vt:lpstr>
      <vt:lpstr>최종(사립)</vt:lpstr>
      <vt:lpstr>'최종(공립)'!Print_Titles</vt:lpstr>
      <vt:lpstr>'최종(사립)'!Print_Titles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2024-10-18T10:12:30Z</cp:lastPrinted>
  <dcterms:created xsi:type="dcterms:W3CDTF">2021-10-25T23:57:54Z</dcterms:created>
  <dcterms:modified xsi:type="dcterms:W3CDTF">2024-10-21T09:32:26Z</dcterms:modified>
</cp:coreProperties>
</file>